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830" tabRatio="609"/>
  </bookViews>
  <sheets>
    <sheet name="Индексы по направлениям" sheetId="4" r:id="rId1"/>
    <sheet name="Индексы по обр. результатам" sheetId="2" r:id="rId2"/>
    <sheet name="Результаты 4-9-11" sheetId="12" r:id="rId3"/>
    <sheet name="Индексы по кадрам" sheetId="8" r:id="rId4"/>
    <sheet name="Индексы по инфраструктуре" sheetId="7" r:id="rId5"/>
    <sheet name="Индексы по партнёрству" sheetId="9" r:id="rId6"/>
    <sheet name="Индексы внеучебных достижений" sheetId="11" r:id="rId7"/>
  </sheets>
  <externalReferences>
    <externalReference r:id="rId8"/>
  </externalReferences>
  <calcPr calcId="162913" calcOnSave="0"/>
</workbook>
</file>

<file path=xl/calcChain.xml><?xml version="1.0" encoding="utf-8"?>
<calcChain xmlns="http://schemas.openxmlformats.org/spreadsheetml/2006/main">
  <c r="O23" i="2" l="1"/>
  <c r="O22" i="2"/>
  <c r="O19" i="2"/>
  <c r="P12" i="2"/>
  <c r="P11" i="2"/>
  <c r="P8" i="2"/>
  <c r="O15" i="4" l="1"/>
  <c r="O14" i="4"/>
  <c r="O13" i="4"/>
  <c r="O12" i="4"/>
  <c r="O11" i="4"/>
  <c r="O16" i="4" s="1"/>
  <c r="O10" i="4" s="1"/>
  <c r="P9" i="4"/>
  <c r="P8" i="4"/>
  <c r="P7" i="4"/>
  <c r="P6" i="4"/>
  <c r="P5" i="4"/>
  <c r="O17" i="2"/>
  <c r="P6" i="2"/>
  <c r="O25" i="2"/>
  <c r="O24" i="2"/>
  <c r="O18" i="2"/>
  <c r="O16" i="2"/>
  <c r="O26" i="2" s="1"/>
  <c r="O15" i="2" s="1"/>
  <c r="P14" i="2"/>
  <c r="P13" i="2"/>
  <c r="P7" i="2"/>
  <c r="P5" i="2"/>
  <c r="O15" i="8"/>
  <c r="O14" i="8"/>
  <c r="O13" i="8"/>
  <c r="O12" i="8"/>
  <c r="O11" i="8"/>
  <c r="P9" i="8"/>
  <c r="P8" i="8"/>
  <c r="P7" i="8"/>
  <c r="P6" i="8"/>
  <c r="P5" i="8"/>
  <c r="O15" i="7"/>
  <c r="O14" i="7"/>
  <c r="O13" i="7"/>
  <c r="O12" i="7"/>
  <c r="O11" i="7"/>
  <c r="P9" i="7"/>
  <c r="P8" i="7"/>
  <c r="P7" i="7"/>
  <c r="P6" i="7"/>
  <c r="P5" i="7"/>
  <c r="O15" i="9"/>
  <c r="O14" i="9"/>
  <c r="O13" i="9"/>
  <c r="O12" i="9"/>
  <c r="O11" i="9"/>
  <c r="O16" i="9" s="1"/>
  <c r="O10" i="9" s="1"/>
  <c r="P9" i="9"/>
  <c r="P8" i="9"/>
  <c r="P7" i="9"/>
  <c r="P6" i="9"/>
  <c r="P5" i="9"/>
  <c r="O25" i="11"/>
  <c r="O24" i="11"/>
  <c r="O23" i="11"/>
  <c r="O22" i="11"/>
  <c r="O21" i="11"/>
  <c r="O20" i="11"/>
  <c r="O19" i="11"/>
  <c r="O18" i="11"/>
  <c r="O17" i="11"/>
  <c r="O16" i="11"/>
  <c r="P14" i="11"/>
  <c r="P13" i="11"/>
  <c r="P12" i="11"/>
  <c r="P11" i="11"/>
  <c r="P10" i="11"/>
  <c r="P9" i="11"/>
  <c r="P8" i="11"/>
  <c r="P7" i="11"/>
  <c r="P6" i="11"/>
  <c r="P5" i="11"/>
  <c r="O26" i="11" l="1"/>
  <c r="O15" i="11" s="1"/>
  <c r="O16" i="7"/>
  <c r="O10" i="7" s="1"/>
  <c r="O16" i="8"/>
  <c r="O10" i="8" s="1"/>
  <c r="M15" i="4"/>
  <c r="M14" i="4"/>
  <c r="M13" i="4"/>
  <c r="M12" i="4"/>
  <c r="M11" i="4"/>
  <c r="N9" i="4"/>
  <c r="N8" i="4"/>
  <c r="N7" i="4"/>
  <c r="N6" i="4"/>
  <c r="N5" i="4"/>
  <c r="M16" i="4" l="1"/>
  <c r="M10" i="4" s="1"/>
  <c r="M25" i="2"/>
  <c r="M24" i="2"/>
  <c r="M23" i="2"/>
  <c r="M22" i="2"/>
  <c r="M19" i="2"/>
  <c r="M18" i="2"/>
  <c r="M16" i="2"/>
  <c r="N14" i="2"/>
  <c r="N13" i="2"/>
  <c r="N12" i="2"/>
  <c r="N11" i="2"/>
  <c r="N8" i="2"/>
  <c r="N7" i="2"/>
  <c r="N5" i="2"/>
  <c r="M15" i="8"/>
  <c r="M14" i="8"/>
  <c r="M13" i="8"/>
  <c r="M12" i="8"/>
  <c r="M11" i="8"/>
  <c r="N9" i="8"/>
  <c r="N8" i="8"/>
  <c r="N7" i="8"/>
  <c r="N6" i="8"/>
  <c r="N5" i="8"/>
  <c r="M15" i="7"/>
  <c r="M14" i="7"/>
  <c r="M13" i="7"/>
  <c r="M12" i="7"/>
  <c r="M11" i="7"/>
  <c r="M16" i="7" s="1"/>
  <c r="M10" i="7" s="1"/>
  <c r="N9" i="7"/>
  <c r="N8" i="7"/>
  <c r="N7" i="7"/>
  <c r="N6" i="7"/>
  <c r="N5" i="7"/>
  <c r="M15" i="9"/>
  <c r="M14" i="9"/>
  <c r="M13" i="9"/>
  <c r="M12" i="9"/>
  <c r="M11" i="9"/>
  <c r="N9" i="9"/>
  <c r="N8" i="9"/>
  <c r="N7" i="9"/>
  <c r="N6" i="9"/>
  <c r="N5" i="9"/>
  <c r="M25" i="11"/>
  <c r="M24" i="11"/>
  <c r="M23" i="11"/>
  <c r="M22" i="11"/>
  <c r="M21" i="11"/>
  <c r="M20" i="11"/>
  <c r="M19" i="11"/>
  <c r="M18" i="11"/>
  <c r="M17" i="11"/>
  <c r="M16" i="11"/>
  <c r="N14" i="11"/>
  <c r="N13" i="11"/>
  <c r="N12" i="11"/>
  <c r="N11" i="11"/>
  <c r="N10" i="11"/>
  <c r="N9" i="11"/>
  <c r="N8" i="11"/>
  <c r="N7" i="11"/>
  <c r="N6" i="11"/>
  <c r="N5" i="11"/>
  <c r="M26" i="2" l="1"/>
  <c r="M15" i="2" s="1"/>
  <c r="M16" i="8"/>
  <c r="M10" i="8" s="1"/>
  <c r="M16" i="9"/>
  <c r="M10" i="9" s="1"/>
  <c r="M26" i="11"/>
  <c r="M15" i="11" s="1"/>
  <c r="L9" i="4"/>
  <c r="L8" i="4"/>
  <c r="L7" i="4"/>
  <c r="L6" i="4"/>
  <c r="L5" i="4"/>
  <c r="L14" i="2"/>
  <c r="L12" i="2"/>
  <c r="L11" i="2"/>
  <c r="L8" i="2"/>
  <c r="L5" i="2"/>
  <c r="L9" i="8"/>
  <c r="L8" i="8"/>
  <c r="L7" i="8"/>
  <c r="L6" i="8"/>
  <c r="L5" i="8"/>
  <c r="L9" i="7"/>
  <c r="L8" i="7"/>
  <c r="L7" i="7"/>
  <c r="L6" i="7"/>
  <c r="L5" i="7"/>
  <c r="L9" i="9"/>
  <c r="L8" i="9"/>
  <c r="L7" i="9"/>
  <c r="L6" i="9"/>
  <c r="L5" i="9"/>
  <c r="L14" i="11"/>
  <c r="L13" i="11"/>
  <c r="L12" i="11"/>
  <c r="L11" i="11"/>
  <c r="L10" i="11"/>
  <c r="L9" i="11"/>
  <c r="L8" i="11"/>
  <c r="L7" i="11"/>
  <c r="L6" i="11"/>
  <c r="L5" i="11"/>
  <c r="K25" i="11"/>
  <c r="K24" i="11"/>
  <c r="K23" i="11"/>
  <c r="K22" i="11"/>
  <c r="K21" i="11"/>
  <c r="K20" i="11"/>
  <c r="K19" i="11"/>
  <c r="K18" i="11"/>
  <c r="K17" i="11"/>
  <c r="K16" i="11"/>
  <c r="K15" i="9"/>
  <c r="K14" i="9"/>
  <c r="K13" i="9"/>
  <c r="K12" i="9"/>
  <c r="K11" i="9"/>
  <c r="K15" i="7"/>
  <c r="K14" i="7"/>
  <c r="K13" i="7"/>
  <c r="K12" i="7"/>
  <c r="K11" i="7"/>
  <c r="K15" i="8"/>
  <c r="K14" i="8"/>
  <c r="K13" i="8"/>
  <c r="K12" i="8"/>
  <c r="K11" i="8"/>
  <c r="K16" i="8" s="1"/>
  <c r="K10" i="8" s="1"/>
  <c r="K25" i="2"/>
  <c r="K23" i="2"/>
  <c r="K22" i="2"/>
  <c r="K19" i="2"/>
  <c r="K16" i="2"/>
  <c r="K15" i="4"/>
  <c r="K14" i="4"/>
  <c r="K13" i="4"/>
  <c r="K12" i="4"/>
  <c r="K11" i="4"/>
  <c r="K16" i="7" l="1"/>
  <c r="K10" i="7" s="1"/>
  <c r="K26" i="11"/>
  <c r="K15" i="11" s="1"/>
  <c r="K26" i="2"/>
  <c r="K15" i="2" s="1"/>
  <c r="K16" i="9"/>
  <c r="K10" i="9" s="1"/>
  <c r="K16" i="4"/>
  <c r="K10" i="4" s="1"/>
  <c r="I20" i="2"/>
  <c r="G20" i="2"/>
  <c r="C20" i="2"/>
  <c r="I19" i="2"/>
  <c r="G19" i="2"/>
  <c r="E19" i="2"/>
  <c r="C19" i="2"/>
  <c r="I18" i="2"/>
  <c r="G18" i="2"/>
  <c r="C18" i="2"/>
  <c r="I17" i="2"/>
  <c r="G17" i="2"/>
  <c r="C17" i="2"/>
  <c r="I16" i="2"/>
  <c r="G16" i="2"/>
  <c r="E16" i="2"/>
  <c r="C16" i="2"/>
  <c r="I25" i="11"/>
  <c r="I24" i="11"/>
  <c r="I23" i="11"/>
  <c r="I22" i="11"/>
  <c r="I21" i="11"/>
  <c r="I20" i="11"/>
  <c r="I19" i="11"/>
  <c r="I18" i="11"/>
  <c r="I17" i="11"/>
  <c r="I16" i="11"/>
  <c r="G25" i="11"/>
  <c r="G24" i="11"/>
  <c r="G23" i="11"/>
  <c r="G22" i="11"/>
  <c r="G21" i="11"/>
  <c r="G20" i="11"/>
  <c r="G19" i="11"/>
  <c r="G18" i="11"/>
  <c r="G17" i="11"/>
  <c r="G16" i="11"/>
  <c r="E25" i="11"/>
  <c r="E24" i="11"/>
  <c r="E23" i="11"/>
  <c r="E22" i="11"/>
  <c r="E21" i="11"/>
  <c r="E20" i="11"/>
  <c r="E19" i="11"/>
  <c r="E18" i="11"/>
  <c r="E17" i="11"/>
  <c r="E16" i="11"/>
  <c r="C25" i="11"/>
  <c r="C24" i="11"/>
  <c r="C23" i="11"/>
  <c r="C22" i="11"/>
  <c r="C21" i="11"/>
  <c r="C20" i="11"/>
  <c r="C19" i="11"/>
  <c r="C18" i="11"/>
  <c r="C17" i="11"/>
  <c r="C16" i="11"/>
  <c r="J14" i="11"/>
  <c r="J13" i="11"/>
  <c r="J12" i="11"/>
  <c r="J11" i="11"/>
  <c r="J10" i="11"/>
  <c r="J9" i="11"/>
  <c r="J8" i="11"/>
  <c r="J7" i="11"/>
  <c r="J6" i="11"/>
  <c r="J5" i="11"/>
  <c r="I15" i="9"/>
  <c r="I14" i="9"/>
  <c r="I13" i="9"/>
  <c r="I12" i="9"/>
  <c r="I11" i="9"/>
  <c r="I16" i="9" s="1"/>
  <c r="I10" i="9" s="1"/>
  <c r="J9" i="9"/>
  <c r="J8" i="9"/>
  <c r="J7" i="9"/>
  <c r="J6" i="9"/>
  <c r="J5" i="9"/>
  <c r="I15" i="7"/>
  <c r="I14" i="7"/>
  <c r="I13" i="7"/>
  <c r="I12" i="7"/>
  <c r="I11" i="7"/>
  <c r="I4" i="7"/>
  <c r="J9" i="7"/>
  <c r="J8" i="7"/>
  <c r="J7" i="7"/>
  <c r="J6" i="7"/>
  <c r="J5" i="7"/>
  <c r="I15" i="8"/>
  <c r="I14" i="8"/>
  <c r="I13" i="8"/>
  <c r="I12" i="8"/>
  <c r="I11" i="8"/>
  <c r="J9" i="8"/>
  <c r="J8" i="8"/>
  <c r="J7" i="8"/>
  <c r="J6" i="8"/>
  <c r="J5" i="8"/>
  <c r="I25" i="2"/>
  <c r="G25" i="2"/>
  <c r="C25" i="2"/>
  <c r="I24" i="2"/>
  <c r="G24" i="2"/>
  <c r="C24" i="2"/>
  <c r="I23" i="2"/>
  <c r="G23" i="2"/>
  <c r="E23" i="2"/>
  <c r="C23" i="2"/>
  <c r="I22" i="2"/>
  <c r="G22" i="2"/>
  <c r="E22" i="2"/>
  <c r="C22" i="2"/>
  <c r="I21" i="2"/>
  <c r="G21" i="2"/>
  <c r="C21" i="2"/>
  <c r="J14" i="2"/>
  <c r="J13" i="2"/>
  <c r="J12" i="2"/>
  <c r="J11" i="2"/>
  <c r="J10" i="2"/>
  <c r="J9" i="2"/>
  <c r="J8" i="2"/>
  <c r="J7" i="2"/>
  <c r="J6" i="2"/>
  <c r="J5" i="2"/>
  <c r="I15" i="4"/>
  <c r="I14" i="4"/>
  <c r="I13" i="4"/>
  <c r="I12" i="4"/>
  <c r="I11" i="4"/>
  <c r="J9" i="4"/>
  <c r="J8" i="4"/>
  <c r="J7" i="4"/>
  <c r="J6" i="4"/>
  <c r="J5" i="4"/>
  <c r="I26" i="11" l="1"/>
  <c r="I15" i="11" s="1"/>
  <c r="I16" i="4"/>
  <c r="I10" i="4" s="1"/>
  <c r="I16" i="7"/>
  <c r="I10" i="7" s="1"/>
  <c r="I16" i="8"/>
  <c r="I10" i="8" s="1"/>
  <c r="I26" i="2"/>
  <c r="I15" i="2" s="1"/>
  <c r="E26" i="11"/>
  <c r="E15" i="11" s="1"/>
  <c r="G26" i="11"/>
  <c r="G15" i="11" s="1"/>
  <c r="C26" i="11"/>
  <c r="C15" i="11" s="1"/>
  <c r="C26" i="2"/>
  <c r="C15" i="2" s="1"/>
  <c r="G26" i="2"/>
  <c r="G15" i="2" s="1"/>
  <c r="G15" i="9"/>
  <c r="G14" i="9"/>
  <c r="G13" i="9"/>
  <c r="E15" i="9"/>
  <c r="E14" i="9"/>
  <c r="E13" i="9"/>
  <c r="C15" i="9"/>
  <c r="C14" i="9"/>
  <c r="C13" i="9"/>
  <c r="H7" i="9" l="1"/>
  <c r="F7" i="9"/>
  <c r="F6" i="9"/>
  <c r="D7" i="9"/>
  <c r="F10" i="11" l="1"/>
  <c r="F14" i="11"/>
  <c r="H14" i="11"/>
  <c r="D14" i="11"/>
  <c r="H13" i="11"/>
  <c r="F13" i="11"/>
  <c r="D13" i="11"/>
  <c r="H12" i="11"/>
  <c r="F12" i="11"/>
  <c r="D12" i="11"/>
  <c r="H11" i="11"/>
  <c r="F11" i="11"/>
  <c r="D11" i="11"/>
  <c r="H10" i="11"/>
  <c r="D10" i="11"/>
  <c r="H9" i="11"/>
  <c r="F9" i="11"/>
  <c r="D9" i="11"/>
  <c r="H8" i="11"/>
  <c r="F8" i="11"/>
  <c r="D8" i="11"/>
  <c r="H7" i="11"/>
  <c r="F7" i="11"/>
  <c r="D7" i="11"/>
  <c r="H6" i="11"/>
  <c r="F6" i="11"/>
  <c r="D6" i="11"/>
  <c r="H5" i="11"/>
  <c r="F5" i="11"/>
  <c r="D5" i="11"/>
  <c r="D6" i="9" l="1"/>
  <c r="D8" i="9"/>
  <c r="D9" i="9"/>
  <c r="D5" i="9"/>
  <c r="F5" i="9"/>
  <c r="D5" i="7"/>
  <c r="G12" i="9" l="1"/>
  <c r="E12" i="9"/>
  <c r="C12" i="9"/>
  <c r="G11" i="9"/>
  <c r="E11" i="9"/>
  <c r="E16" i="9" s="1"/>
  <c r="C11" i="9"/>
  <c r="C16" i="9" s="1"/>
  <c r="H9" i="9"/>
  <c r="F9" i="9"/>
  <c r="H8" i="9"/>
  <c r="F8" i="9"/>
  <c r="H6" i="9"/>
  <c r="H5" i="9"/>
  <c r="G16" i="9" l="1"/>
  <c r="G10" i="9" s="1"/>
  <c r="E10" i="9"/>
  <c r="C10" i="9"/>
  <c r="D5" i="8" l="1"/>
  <c r="G15" i="8"/>
  <c r="E15" i="8"/>
  <c r="C15" i="8"/>
  <c r="G14" i="8"/>
  <c r="E14" i="8"/>
  <c r="C14" i="8"/>
  <c r="G13" i="8"/>
  <c r="E13" i="8"/>
  <c r="C13" i="8"/>
  <c r="G12" i="8"/>
  <c r="E12" i="8"/>
  <c r="C12" i="8"/>
  <c r="G11" i="8"/>
  <c r="E11" i="8"/>
  <c r="C11" i="8"/>
  <c r="H9" i="8"/>
  <c r="F9" i="8"/>
  <c r="D9" i="8"/>
  <c r="H8" i="8"/>
  <c r="F8" i="8"/>
  <c r="D8" i="8"/>
  <c r="H7" i="8"/>
  <c r="F7" i="8"/>
  <c r="D7" i="8"/>
  <c r="H6" i="8"/>
  <c r="F6" i="8"/>
  <c r="D6" i="8"/>
  <c r="H5" i="8"/>
  <c r="F5" i="8"/>
  <c r="G15" i="7"/>
  <c r="E15" i="7"/>
  <c r="C15" i="7"/>
  <c r="G14" i="7"/>
  <c r="E14" i="7"/>
  <c r="C14" i="7"/>
  <c r="G13" i="7"/>
  <c r="E13" i="7"/>
  <c r="C13" i="7"/>
  <c r="G12" i="7"/>
  <c r="E12" i="7"/>
  <c r="C12" i="7"/>
  <c r="G11" i="7"/>
  <c r="E11" i="7"/>
  <c r="C11" i="7"/>
  <c r="H9" i="7"/>
  <c r="F9" i="7"/>
  <c r="D9" i="7"/>
  <c r="H8" i="7"/>
  <c r="F8" i="7"/>
  <c r="D8" i="7"/>
  <c r="H7" i="7"/>
  <c r="F7" i="7"/>
  <c r="D7" i="7"/>
  <c r="H6" i="7"/>
  <c r="F6" i="7"/>
  <c r="D6" i="7"/>
  <c r="H5" i="7"/>
  <c r="F5" i="7"/>
  <c r="E16" i="8" l="1"/>
  <c r="E10" i="8" s="1"/>
  <c r="G16" i="8"/>
  <c r="G10" i="8" s="1"/>
  <c r="C16" i="8"/>
  <c r="C10" i="8" s="1"/>
  <c r="G16" i="7"/>
  <c r="G10" i="7" s="1"/>
  <c r="E16" i="7"/>
  <c r="E10" i="7" s="1"/>
  <c r="C16" i="7"/>
  <c r="C10" i="7" s="1"/>
  <c r="E25" i="2" l="1"/>
  <c r="E13" i="2"/>
  <c r="E24" i="2" s="1"/>
  <c r="E10" i="2"/>
  <c r="E21" i="2" s="1"/>
  <c r="E9" i="2"/>
  <c r="E20" i="2" s="1"/>
  <c r="E7" i="2"/>
  <c r="E18" i="2" s="1"/>
  <c r="E6" i="2"/>
  <c r="E17" i="2" s="1"/>
  <c r="E26" i="2" l="1"/>
  <c r="E15" i="2" s="1"/>
  <c r="G11" i="4"/>
  <c r="G12" i="4"/>
  <c r="G13" i="4"/>
  <c r="G14" i="4"/>
  <c r="G15" i="4"/>
  <c r="C15" i="4"/>
  <c r="C12" i="4"/>
  <c r="C13" i="4"/>
  <c r="C14" i="4"/>
  <c r="C11" i="4"/>
  <c r="C16" i="4" l="1"/>
  <c r="C10" i="4" s="1"/>
  <c r="G16" i="4"/>
  <c r="G10" i="4" s="1"/>
  <c r="D9" i="4" l="1"/>
  <c r="H9" i="4"/>
  <c r="F9" i="4" l="1"/>
  <c r="E15" i="4"/>
  <c r="E14" i="4"/>
  <c r="E13" i="4" l="1"/>
  <c r="E12" i="4" l="1"/>
  <c r="E11" i="4" l="1"/>
  <c r="E16" i="4" s="1"/>
  <c r="E10" i="4" s="1"/>
  <c r="H8" i="4" l="1"/>
  <c r="F8" i="4"/>
  <c r="D8" i="4"/>
  <c r="H7" i="4"/>
  <c r="F7" i="4"/>
  <c r="D7" i="4"/>
  <c r="H6" i="4"/>
  <c r="F6" i="4"/>
  <c r="D6" i="4"/>
  <c r="H5" i="4"/>
  <c r="F5" i="4"/>
  <c r="D5" i="4"/>
  <c r="H14" i="2" l="1"/>
  <c r="H13" i="2"/>
  <c r="H12" i="2"/>
  <c r="H11" i="2"/>
  <c r="H10" i="2"/>
  <c r="H9" i="2"/>
  <c r="H8" i="2"/>
  <c r="H7" i="2"/>
  <c r="H6" i="2"/>
  <c r="H5" i="2"/>
  <c r="D6" i="2"/>
  <c r="D7" i="2"/>
  <c r="D8" i="2"/>
  <c r="D9" i="2"/>
  <c r="D10" i="2"/>
  <c r="D11" i="2"/>
  <c r="D12" i="2"/>
  <c r="D13" i="2"/>
  <c r="D14" i="2"/>
  <c r="D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<sst xmlns="http://schemas.openxmlformats.org/spreadsheetml/2006/main" count="519" uniqueCount="108">
  <si>
    <t>№</t>
  </si>
  <si>
    <t>Код КИАСУО</t>
  </si>
  <si>
    <t>Математика база ЕГЭ-11</t>
  </si>
  <si>
    <t>Математика ОГЭ-9</t>
  </si>
  <si>
    <t>Математика ВПР-4</t>
  </si>
  <si>
    <t>Математика профиль ЕГЭ-11</t>
  </si>
  <si>
    <t>Читательская грамотность КДР-4</t>
  </si>
  <si>
    <t>Групповой проект КДР-4</t>
  </si>
  <si>
    <t>Окружающий мир ВПР-4</t>
  </si>
  <si>
    <t>Русский язык ВПР-4</t>
  </si>
  <si>
    <t>Русский язык ОГЭ-9</t>
  </si>
  <si>
    <t>Русский язык ЕГЭ-11</t>
  </si>
  <si>
    <t>Предмет оценивания</t>
  </si>
  <si>
    <t>A</t>
  </si>
  <si>
    <t>B</t>
  </si>
  <si>
    <t>C</t>
  </si>
  <si>
    <t>2015-2016</t>
  </si>
  <si>
    <t>2016-2017</t>
  </si>
  <si>
    <t>2017-2018</t>
  </si>
  <si>
    <t>Направления развития МСО</t>
  </si>
  <si>
    <t>Кадровое обеспечение достижения образовательных результатов</t>
  </si>
  <si>
    <t>Достижение образовательных результатов</t>
  </si>
  <si>
    <t>Инфраструктурное обеспечение достижения образовательных результатов</t>
  </si>
  <si>
    <t>Внеучебные достижения</t>
  </si>
  <si>
    <t>Сводный индекс</t>
  </si>
  <si>
    <t>цифра 1</t>
  </si>
  <si>
    <t>цифра 2</t>
  </si>
  <si>
    <t>цифра 3</t>
  </si>
  <si>
    <t>цифра 4</t>
  </si>
  <si>
    <t>цифра 5</t>
  </si>
  <si>
    <t>среднее значение</t>
  </si>
  <si>
    <t>- отлично</t>
  </si>
  <si>
    <t xml:space="preserve">- нормально </t>
  </si>
  <si>
    <t>- хорошо</t>
  </si>
  <si>
    <t>D</t>
  </si>
  <si>
    <t>- критично</t>
  </si>
  <si>
    <t>Сводная таблица индексов показателей мониторинга по направлениям развития МСО</t>
  </si>
  <si>
    <t>Сводный индекс результатов</t>
  </si>
  <si>
    <t>Образовательное партнёрство</t>
  </si>
  <si>
    <t>Стабильность коллектива</t>
  </si>
  <si>
    <t>Качество коллектива</t>
  </si>
  <si>
    <t>Квалификация коллектива</t>
  </si>
  <si>
    <t>Потенциал инноваций</t>
  </si>
  <si>
    <t>Обеспечение педагогами</t>
  </si>
  <si>
    <t>Состояние основных фондов</t>
  </si>
  <si>
    <t>Оснащённость движимым имуществом</t>
  </si>
  <si>
    <t>Обеспечение муниципальным заданием</t>
  </si>
  <si>
    <t>Увеличение материальных запасов</t>
  </si>
  <si>
    <t>Обеспечение оплатой труда 1 сотрудника</t>
  </si>
  <si>
    <t>Партнёрские отношения</t>
  </si>
  <si>
    <t>Согласованность образовательных результатов</t>
  </si>
  <si>
    <t>Привлечение преподавателей ВУЗ и СПО</t>
  </si>
  <si>
    <t>Участие в муниципальных мероприятиях</t>
  </si>
  <si>
    <t>Активность участия в муниципальных мероприятиях</t>
  </si>
  <si>
    <t>Результативность участия в муниципальных мероприятиях</t>
  </si>
  <si>
    <t>Вовлечённость в муниципальные мероприятия</t>
  </si>
  <si>
    <t>Участие в региональных мероприятиях</t>
  </si>
  <si>
    <t>Активность участия в региональных мероприятиях</t>
  </si>
  <si>
    <t>Результативность участия в региональных мероприятиях</t>
  </si>
  <si>
    <t>Участие в федеральных мероприятиях</t>
  </si>
  <si>
    <t>Активность участия в федеральных мероприятиях</t>
  </si>
  <si>
    <t>Результативность участия в федеральных мероприятиях</t>
  </si>
  <si>
    <t>ИНФРАСТУКТУРНОЕ ОБЕСПЕЧЕНИЕ ДОСТИЖЕНИЯ ОБРАЗОВАТЕЛЬНЫХ РЕЗУЛЬТАТОВ</t>
  </si>
  <si>
    <t>КАДРОВОЕ ОБЕСПЕЧЕНИЕ ОБЩЕОБРАЗОВАТЕЛЬНЫХ УЧРЕЖДЕНИЙ</t>
  </si>
  <si>
    <t>ДОСТИЖЕНИЕ ОБРАЗОВАТЕЛЬНЫХ РЕЗУЛЬТАТОВ</t>
  </si>
  <si>
    <t>Межведомственное учебное партнёрство</t>
  </si>
  <si>
    <t>Ведомственное учебное партнёрство</t>
  </si>
  <si>
    <t>ВНЕУЧЕБНЫЕ ДОСТИЖЕНИЯ УЧАЩИХСЯ</t>
  </si>
  <si>
    <t>2018-2019</t>
  </si>
  <si>
    <t>цифра 6</t>
  </si>
  <si>
    <t>цифра 7</t>
  </si>
  <si>
    <t>цифра 8</t>
  </si>
  <si>
    <t>цифра 9</t>
  </si>
  <si>
    <t>цифра 10</t>
  </si>
  <si>
    <t>ПАРТНЁРСКОЕ ВЗАИМОДЕЙСТВИЕ В ДОСТИЖЕНИИ ОБРАЗОВАТЕЛЬНЫХ РЕЗУЛЬТАТОВ</t>
  </si>
  <si>
    <t>МБОУ СШ № 6</t>
  </si>
  <si>
    <t>Направления развития МСОA</t>
  </si>
  <si>
    <t>2019-2020</t>
  </si>
  <si>
    <t>2020-2021</t>
  </si>
  <si>
    <r>
      <rPr>
        <sz val="11"/>
        <color theme="1"/>
        <rFont val="Calibri"/>
        <family val="2"/>
        <charset val="204"/>
        <scheme val="minor"/>
      </rPr>
      <t>Единый государственный экзамен,</t>
    </r>
    <r>
      <rPr>
        <b/>
        <sz val="11"/>
        <color theme="1"/>
        <rFont val="Calibri"/>
        <family val="2"/>
        <charset val="204"/>
        <scheme val="minor"/>
      </rPr>
      <t xml:space="preserve"> 11 класс</t>
    </r>
  </si>
  <si>
    <t>Предмет / год ЕГЭ</t>
  </si>
  <si>
    <r>
      <rPr>
        <sz val="11"/>
        <color theme="1"/>
        <rFont val="Calibri"/>
        <family val="2"/>
        <charset val="204"/>
        <scheme val="minor"/>
      </rPr>
      <t>Основной государственный экзамен,</t>
    </r>
    <r>
      <rPr>
        <b/>
        <sz val="11"/>
        <color theme="1"/>
        <rFont val="Calibri"/>
        <family val="2"/>
        <charset val="204"/>
        <scheme val="minor"/>
      </rPr>
      <t xml:space="preserve"> 9 класс</t>
    </r>
  </si>
  <si>
    <r>
      <rPr>
        <sz val="11"/>
        <color theme="1"/>
        <rFont val="Calibri"/>
        <family val="2"/>
        <charset val="204"/>
        <scheme val="minor"/>
      </rPr>
      <t>Итоговая аттестация,</t>
    </r>
    <r>
      <rPr>
        <b/>
        <sz val="11"/>
        <color theme="1"/>
        <rFont val="Calibri"/>
        <family val="2"/>
        <charset val="204"/>
        <scheme val="minor"/>
      </rPr>
      <t xml:space="preserve"> 4 класс</t>
    </r>
  </si>
  <si>
    <t>Математика (профиль)</t>
  </si>
  <si>
    <t>Предмет / год ОГЭ</t>
  </si>
  <si>
    <t>Предмет / год ИА</t>
  </si>
  <si>
    <t>Математика (база)</t>
  </si>
  <si>
    <t>Математика</t>
  </si>
  <si>
    <t>Русский язык</t>
  </si>
  <si>
    <t>Информатика</t>
  </si>
  <si>
    <t>Окружающий мир</t>
  </si>
  <si>
    <t>Физика</t>
  </si>
  <si>
    <t>Читательская грамотность</t>
  </si>
  <si>
    <t>Химия</t>
  </si>
  <si>
    <t>Групповой проект</t>
  </si>
  <si>
    <t>Биология</t>
  </si>
  <si>
    <t>География</t>
  </si>
  <si>
    <t>История</t>
  </si>
  <si>
    <t>Обществознание</t>
  </si>
  <si>
    <t>Литература</t>
  </si>
  <si>
    <t>Английский язык</t>
  </si>
  <si>
    <t>Немецкий язык</t>
  </si>
  <si>
    <t>Французский язык</t>
  </si>
  <si>
    <t>отлично - более 4,5 баллов (или 75 баллов)</t>
  </si>
  <si>
    <t>хорошо - между расчётным средним баллом и 4,5 (или 75 баллами)</t>
  </si>
  <si>
    <t>нормально - между расчётным средним баллом и 3,5 (или 50 баллами)</t>
  </si>
  <si>
    <t>критично - меньше 3,5 баллов (или 50 баллов)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</si>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</sst>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0.0"/>
    <numFmt numFmtId="166" formatCode="[$-419]General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DD0C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DEF9C3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166" fontId="27" fillId="0" borderId="0" applyBorder="0" applyProtection="0"/>
    <xf numFmtId="0" fontId="26" fillId="0" borderId="0"/>
    <xf numFmtId="0" fontId="27" fillId="0" borderId="0"/>
    <xf numFmtId="16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30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2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2" fillId="0" borderId="0" xfId="0" applyFont="1"/>
    <xf numFmtId="0" fontId="11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3" fillId="0" borderId="0" xfId="0" applyFont="1"/>
    <xf numFmtId="0" fontId="6" fillId="0" borderId="0" xfId="0" applyFont="1" applyAlignment="1">
      <alignment horizontal="right"/>
    </xf>
    <xf numFmtId="0" fontId="10" fillId="0" borderId="0" xfId="1"/>
    <xf numFmtId="0" fontId="15" fillId="3" borderId="0" xfId="0" applyFont="1" applyFill="1" applyAlignment="1">
      <alignment horizontal="center"/>
    </xf>
    <xf numFmtId="49" fontId="16" fillId="0" borderId="0" xfId="0" applyNumberFormat="1" applyFont="1" applyBorder="1" applyAlignment="1">
      <alignment horizontal="left"/>
    </xf>
    <xf numFmtId="0" fontId="15" fillId="5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0" fontId="15" fillId="6" borderId="0" xfId="0" applyFont="1" applyFill="1" applyAlignment="1">
      <alignment horizontal="center"/>
    </xf>
    <xf numFmtId="2" fontId="7" fillId="2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2" fontId="9" fillId="2" borderId="5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/>
    <xf numFmtId="2" fontId="7" fillId="2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/>
    <xf numFmtId="0" fontId="7" fillId="0" borderId="0" xfId="1" applyFont="1"/>
    <xf numFmtId="165" fontId="12" fillId="0" borderId="0" xfId="0" applyNumberFormat="1" applyFont="1"/>
    <xf numFmtId="165" fontId="12" fillId="0" borderId="0" xfId="0" applyNumberFormat="1" applyFont="1" applyBorder="1"/>
    <xf numFmtId="2" fontId="12" fillId="0" borderId="0" xfId="0" applyNumberFormat="1" applyFont="1"/>
    <xf numFmtId="165" fontId="8" fillId="0" borderId="0" xfId="0" applyNumberFormat="1" applyFont="1"/>
    <xf numFmtId="1" fontId="5" fillId="0" borderId="20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Border="1"/>
    <xf numFmtId="0" fontId="12" fillId="0" borderId="0" xfId="0" applyFont="1" applyAlignment="1">
      <alignment horizontal="right"/>
    </xf>
    <xf numFmtId="165" fontId="12" fillId="0" borderId="0" xfId="0" applyNumberFormat="1" applyFont="1" applyAlignment="1">
      <alignment horizontal="right"/>
    </xf>
    <xf numFmtId="2" fontId="0" fillId="0" borderId="0" xfId="0" applyNumberFormat="1"/>
    <xf numFmtId="2" fontId="8" fillId="0" borderId="0" xfId="0" applyNumberFormat="1" applyFont="1"/>
    <xf numFmtId="165" fontId="12" fillId="0" borderId="0" xfId="0" applyNumberFormat="1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6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14" fillId="0" borderId="28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8" fillId="0" borderId="26" xfId="0" applyFont="1" applyBorder="1"/>
    <xf numFmtId="0" fontId="0" fillId="0" borderId="15" xfId="0" applyBorder="1"/>
    <xf numFmtId="0" fontId="8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wrapText="1"/>
    </xf>
    <xf numFmtId="165" fontId="12" fillId="0" borderId="0" xfId="0" applyNumberFormat="1" applyFont="1" applyAlignment="1"/>
    <xf numFmtId="0" fontId="0" fillId="0" borderId="0" xfId="0" applyAlignment="1"/>
    <xf numFmtId="165" fontId="8" fillId="0" borderId="0" xfId="0" applyNumberFormat="1" applyFont="1" applyAlignment="1"/>
    <xf numFmtId="2" fontId="12" fillId="0" borderId="0" xfId="0" applyNumberFormat="1" applyFont="1" applyAlignment="1"/>
    <xf numFmtId="2" fontId="8" fillId="0" borderId="0" xfId="0" applyNumberFormat="1" applyFont="1" applyAlignment="1"/>
    <xf numFmtId="1" fontId="6" fillId="0" borderId="5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6" fillId="0" borderId="11" xfId="0" applyNumberFormat="1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left" vertical="center" wrapText="1"/>
    </xf>
    <xf numFmtId="0" fontId="19" fillId="0" borderId="2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1" fontId="16" fillId="0" borderId="20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center" wrapText="1"/>
    </xf>
    <xf numFmtId="1" fontId="16" fillId="0" borderId="4" xfId="0" applyNumberFormat="1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12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horizontal="right" vertical="center"/>
    </xf>
    <xf numFmtId="1" fontId="6" fillId="0" borderId="4" xfId="0" applyNumberFormat="1" applyFont="1" applyBorder="1" applyAlignment="1">
      <alignment horizontal="left" vertical="center" wrapText="1"/>
    </xf>
    <xf numFmtId="0" fontId="21" fillId="0" borderId="13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right" vertical="center"/>
    </xf>
    <xf numFmtId="2" fontId="24" fillId="2" borderId="5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2" fontId="24" fillId="2" borderId="4" xfId="0" applyNumberFormat="1" applyFont="1" applyFill="1" applyBorder="1" applyAlignment="1">
      <alignment horizontal="center" vertical="center"/>
    </xf>
    <xf numFmtId="2" fontId="24" fillId="2" borderId="7" xfId="0" applyNumberFormat="1" applyFont="1" applyFill="1" applyBorder="1" applyAlignment="1">
      <alignment horizontal="center" vertical="center"/>
    </xf>
    <xf numFmtId="2" fontId="24" fillId="2" borderId="11" xfId="0" applyNumberFormat="1" applyFont="1" applyFill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2" fontId="22" fillId="0" borderId="28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vertical="center"/>
    </xf>
    <xf numFmtId="2" fontId="18" fillId="0" borderId="15" xfId="0" applyNumberFormat="1" applyFont="1" applyBorder="1" applyAlignment="1">
      <alignment horizontal="center" vertical="center"/>
    </xf>
    <xf numFmtId="2" fontId="18" fillId="0" borderId="2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7" fillId="0" borderId="0" xfId="0" applyFont="1" applyAlignment="1">
      <alignment horizontal="left"/>
    </xf>
    <xf numFmtId="0" fontId="13" fillId="0" borderId="0" xfId="0" applyFont="1"/>
    <xf numFmtId="0" fontId="6" fillId="0" borderId="0" xfId="0" applyFont="1" applyAlignment="1">
      <alignment horizontal="center"/>
    </xf>
    <xf numFmtId="0" fontId="17" fillId="0" borderId="0" xfId="0" applyFont="1"/>
    <xf numFmtId="0" fontId="25" fillId="0" borderId="0" xfId="0" applyFont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0" fillId="0" borderId="28" xfId="0" applyBorder="1"/>
    <xf numFmtId="0" fontId="8" fillId="0" borderId="28" xfId="0" applyFont="1" applyBorder="1" applyAlignment="1">
      <alignment vertical="center" wrapText="1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19" fillId="0" borderId="2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/>
    </xf>
    <xf numFmtId="0" fontId="6" fillId="0" borderId="15" xfId="0" applyFont="1" applyBorder="1"/>
    <xf numFmtId="0" fontId="21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center" wrapText="1"/>
    </xf>
    <xf numFmtId="0" fontId="6" fillId="0" borderId="27" xfId="0" applyFont="1" applyBorder="1"/>
    <xf numFmtId="0" fontId="6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2" fontId="24" fillId="2" borderId="16" xfId="0" applyNumberFormat="1" applyFont="1" applyFill="1" applyBorder="1" applyAlignment="1">
      <alignment horizontal="center" vertical="center"/>
    </xf>
    <xf numFmtId="2" fontId="24" fillId="2" borderId="8" xfId="0" applyNumberFormat="1" applyFont="1" applyFill="1" applyBorder="1" applyAlignment="1">
      <alignment horizontal="center" vertical="center"/>
    </xf>
    <xf numFmtId="2" fontId="24" fillId="2" borderId="18" xfId="0" applyNumberFormat="1" applyFont="1" applyFill="1" applyBorder="1" applyAlignment="1">
      <alignment horizontal="center" vertical="center"/>
    </xf>
    <xf numFmtId="2" fontId="24" fillId="2" borderId="6" xfId="0" applyNumberFormat="1" applyFont="1" applyFill="1" applyBorder="1" applyAlignment="1">
      <alignment horizontal="center" vertical="center"/>
    </xf>
    <xf numFmtId="2" fontId="24" fillId="2" borderId="10" xfId="0" applyNumberFormat="1" applyFont="1" applyFill="1" applyBorder="1" applyAlignment="1">
      <alignment horizontal="center" vertical="center"/>
    </xf>
    <xf numFmtId="2" fontId="14" fillId="0" borderId="24" xfId="0" applyNumberFormat="1" applyFont="1" applyBorder="1" applyAlignment="1">
      <alignment horizontal="center" vertical="center"/>
    </xf>
    <xf numFmtId="0" fontId="0" fillId="0" borderId="27" xfId="0" applyBorder="1"/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2" fontId="7" fillId="2" borderId="16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1" fontId="5" fillId="0" borderId="22" xfId="0" applyNumberFormat="1" applyFont="1" applyBorder="1" applyAlignment="1">
      <alignment horizontal="left" vertical="center" wrapText="1"/>
    </xf>
    <xf numFmtId="2" fontId="9" fillId="2" borderId="16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21" fillId="0" borderId="24" xfId="0" applyNumberFormat="1" applyFont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2" fontId="7" fillId="2" borderId="20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4" xfId="0" applyFont="1" applyBorder="1"/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2" fontId="28" fillId="10" borderId="25" xfId="0" applyNumberFormat="1" applyFont="1" applyFill="1" applyBorder="1" applyAlignment="1">
      <alignment horizontal="right"/>
    </xf>
    <xf numFmtId="2" fontId="2" fillId="11" borderId="25" xfId="0" applyNumberFormat="1" applyFont="1" applyFill="1" applyBorder="1" applyAlignment="1">
      <alignment horizontal="right"/>
    </xf>
    <xf numFmtId="2" fontId="2" fillId="11" borderId="25" xfId="0" applyNumberFormat="1" applyFont="1" applyFill="1" applyBorder="1" applyAlignment="1">
      <alignment horizontal="right" wrapText="1"/>
    </xf>
    <xf numFmtId="2" fontId="0" fillId="11" borderId="25" xfId="0" applyNumberFormat="1" applyFill="1" applyBorder="1" applyAlignment="1">
      <alignment horizontal="right"/>
    </xf>
    <xf numFmtId="2" fontId="0" fillId="10" borderId="27" xfId="0" applyNumberFormat="1" applyFill="1" applyBorder="1" applyAlignment="1"/>
    <xf numFmtId="2" fontId="0" fillId="12" borderId="27" xfId="0" applyNumberFormat="1" applyFill="1" applyBorder="1" applyAlignment="1"/>
    <xf numFmtId="2" fontId="0" fillId="0" borderId="25" xfId="0" applyNumberFormat="1" applyFill="1" applyBorder="1" applyAlignment="1">
      <alignment horizontal="right"/>
    </xf>
    <xf numFmtId="2" fontId="0" fillId="0" borderId="25" xfId="0" applyNumberFormat="1" applyFill="1" applyBorder="1" applyAlignment="1"/>
    <xf numFmtId="2" fontId="0" fillId="2" borderId="2" xfId="0" applyNumberFormat="1" applyFont="1" applyFill="1" applyBorder="1" applyAlignment="1"/>
    <xf numFmtId="2" fontId="2" fillId="0" borderId="25" xfId="0" applyNumberFormat="1" applyFont="1" applyBorder="1" applyAlignment="1">
      <alignment horizontal="right"/>
    </xf>
    <xf numFmtId="2" fontId="2" fillId="12" borderId="25" xfId="0" applyNumberFormat="1" applyFont="1" applyFill="1" applyBorder="1" applyAlignment="1">
      <alignment horizontal="right"/>
    </xf>
    <xf numFmtId="2" fontId="2" fillId="2" borderId="25" xfId="1" applyNumberFormat="1" applyFont="1" applyFill="1" applyBorder="1" applyAlignment="1">
      <alignment horizontal="right"/>
    </xf>
    <xf numFmtId="2" fontId="0" fillId="0" borderId="27" xfId="0" applyNumberFormat="1" applyBorder="1" applyAlignment="1">
      <alignment wrapText="1"/>
    </xf>
    <xf numFmtId="2" fontId="0" fillId="2" borderId="27" xfId="0" applyNumberFormat="1" applyFill="1" applyBorder="1" applyAlignment="1">
      <alignment wrapText="1"/>
    </xf>
    <xf numFmtId="2" fontId="0" fillId="9" borderId="25" xfId="0" applyNumberFormat="1" applyFill="1" applyBorder="1" applyAlignment="1">
      <alignment wrapText="1"/>
    </xf>
    <xf numFmtId="2" fontId="0" fillId="2" borderId="11" xfId="0" applyNumberFormat="1" applyFill="1" applyBorder="1" applyAlignment="1">
      <alignment horizontal="right"/>
    </xf>
    <xf numFmtId="2" fontId="28" fillId="7" borderId="25" xfId="19" applyNumberFormat="1" applyFont="1" applyFill="1" applyBorder="1" applyAlignment="1">
      <alignment horizontal="right" wrapText="1"/>
    </xf>
    <xf numFmtId="2" fontId="28" fillId="13" borderId="25" xfId="19" applyNumberFormat="1" applyFont="1" applyFill="1" applyBorder="1" applyAlignment="1">
      <alignment horizontal="right" wrapText="1"/>
    </xf>
    <xf numFmtId="2" fontId="28" fillId="7" borderId="25" xfId="20" applyNumberFormat="1" applyFont="1" applyFill="1" applyBorder="1" applyAlignment="1">
      <alignment horizontal="right" wrapText="1"/>
    </xf>
    <xf numFmtId="2" fontId="28" fillId="2" borderId="27" xfId="0" applyNumberFormat="1" applyFont="1" applyFill="1" applyBorder="1" applyAlignment="1">
      <alignment horizontal="right" wrapText="1"/>
    </xf>
    <xf numFmtId="2" fontId="28" fillId="14" borderId="27" xfId="0" applyNumberFormat="1" applyFont="1" applyFill="1" applyBorder="1" applyAlignment="1">
      <alignment horizontal="right" wrapText="1"/>
    </xf>
    <xf numFmtId="0" fontId="0" fillId="0" borderId="25" xfId="0" applyBorder="1"/>
    <xf numFmtId="2" fontId="29" fillId="11" borderId="25" xfId="0" applyNumberFormat="1" applyFont="1" applyFill="1" applyBorder="1" applyAlignment="1">
      <alignment horizontal="right"/>
    </xf>
    <xf numFmtId="2" fontId="2" fillId="0" borderId="25" xfId="21" applyNumberFormat="1" applyFont="1" applyFill="1" applyBorder="1" applyAlignment="1">
      <alignment horizontal="right"/>
    </xf>
    <xf numFmtId="2" fontId="2" fillId="0" borderId="27" xfId="21" applyNumberFormat="1" applyFont="1" applyFill="1" applyBorder="1" applyAlignment="1">
      <alignment horizontal="right"/>
    </xf>
    <xf numFmtId="2" fontId="2" fillId="14" borderId="27" xfId="21" applyNumberFormat="1" applyFont="1" applyFill="1" applyBorder="1" applyAlignment="1">
      <alignment horizontal="right"/>
    </xf>
    <xf numFmtId="2" fontId="2" fillId="2" borderId="25" xfId="21" applyNumberFormat="1" applyFont="1" applyFill="1" applyBorder="1" applyAlignment="1">
      <alignment horizontal="right"/>
    </xf>
    <xf numFmtId="2" fontId="28" fillId="2" borderId="25" xfId="1" applyNumberFormat="1" applyFont="1" applyFill="1" applyBorder="1" applyAlignment="1">
      <alignment horizontal="right"/>
    </xf>
    <xf numFmtId="2" fontId="28" fillId="15" borderId="25" xfId="0" applyNumberFormat="1" applyFont="1" applyFill="1" applyBorder="1" applyAlignment="1">
      <alignment horizontal="right"/>
    </xf>
    <xf numFmtId="2" fontId="2" fillId="0" borderId="27" xfId="0" applyNumberFormat="1" applyFont="1" applyBorder="1" applyAlignment="1">
      <alignment horizontal="right" wrapText="1"/>
    </xf>
    <xf numFmtId="2" fontId="2" fillId="2" borderId="27" xfId="0" applyNumberFormat="1" applyFont="1" applyFill="1" applyBorder="1" applyAlignment="1">
      <alignment horizontal="right" wrapText="1"/>
    </xf>
    <xf numFmtId="0" fontId="0" fillId="0" borderId="5" xfId="0" applyBorder="1"/>
    <xf numFmtId="2" fontId="2" fillId="2" borderId="1" xfId="0" applyNumberFormat="1" applyFont="1" applyFill="1" applyBorder="1" applyAlignment="1">
      <alignment horizontal="right"/>
    </xf>
    <xf numFmtId="2" fontId="28" fillId="2" borderId="1" xfId="0" applyNumberFormat="1" applyFont="1" applyFill="1" applyBorder="1" applyAlignment="1">
      <alignment horizontal="right"/>
    </xf>
    <xf numFmtId="2" fontId="28" fillId="12" borderId="1" xfId="0" applyNumberFormat="1" applyFont="1" applyFill="1" applyBorder="1" applyAlignment="1">
      <alignment horizontal="right"/>
    </xf>
    <xf numFmtId="2" fontId="28" fillId="0" borderId="14" xfId="0" applyNumberFormat="1" applyFont="1" applyBorder="1" applyAlignment="1">
      <alignment horizontal="right"/>
    </xf>
    <xf numFmtId="2" fontId="28" fillId="14" borderId="14" xfId="0" applyNumberFormat="1" applyFont="1" applyFill="1" applyBorder="1" applyAlignment="1">
      <alignment horizontal="right"/>
    </xf>
    <xf numFmtId="2" fontId="28" fillId="12" borderId="5" xfId="0" applyNumberFormat="1" applyFont="1" applyFill="1" applyBorder="1" applyAlignment="1">
      <alignment horizontal="right"/>
    </xf>
    <xf numFmtId="2" fontId="28" fillId="15" borderId="1" xfId="0" applyNumberFormat="1" applyFont="1" applyFill="1" applyBorder="1" applyAlignment="1">
      <alignment horizontal="right"/>
    </xf>
    <xf numFmtId="2" fontId="2" fillId="2" borderId="14" xfId="23" applyNumberFormat="1" applyFont="1" applyFill="1" applyBorder="1" applyAlignment="1">
      <alignment horizontal="right"/>
    </xf>
    <xf numFmtId="2" fontId="2" fillId="2" borderId="5" xfId="23" applyNumberFormat="1" applyFont="1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0" fontId="0" fillId="0" borderId="1" xfId="0" applyBorder="1"/>
    <xf numFmtId="2" fontId="28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wrapText="1"/>
    </xf>
    <xf numFmtId="2" fontId="2" fillId="0" borderId="2" xfId="0" applyNumberFormat="1" applyFont="1" applyBorder="1" applyAlignment="1">
      <alignment horizontal="right" wrapText="1"/>
    </xf>
    <xf numFmtId="2" fontId="2" fillId="12" borderId="2" xfId="0" applyNumberFormat="1" applyFont="1" applyFill="1" applyBorder="1" applyAlignment="1">
      <alignment horizontal="right" wrapText="1"/>
    </xf>
    <xf numFmtId="2" fontId="2" fillId="9" borderId="1" xfId="0" applyNumberFormat="1" applyFont="1" applyFill="1" applyBorder="1" applyAlignment="1">
      <alignment horizontal="right" wrapText="1"/>
    </xf>
    <xf numFmtId="2" fontId="29" fillId="12" borderId="1" xfId="24" applyNumberFormat="1" applyFont="1" applyFill="1" applyBorder="1" applyAlignment="1">
      <alignment horizontal="right"/>
    </xf>
    <xf numFmtId="2" fontId="28" fillId="12" borderId="1" xfId="20" applyNumberFormat="1" applyFont="1" applyFill="1" applyBorder="1" applyAlignment="1">
      <alignment horizontal="right"/>
    </xf>
    <xf numFmtId="2" fontId="2" fillId="2" borderId="1" xfId="21" applyNumberFormat="1" applyFont="1" applyFill="1" applyBorder="1" applyAlignment="1">
      <alignment horizontal="right"/>
    </xf>
    <xf numFmtId="2" fontId="2" fillId="12" borderId="2" xfId="21" applyNumberFormat="1" applyFont="1" applyFill="1" applyBorder="1" applyAlignment="1">
      <alignment horizontal="right"/>
    </xf>
    <xf numFmtId="2" fontId="2" fillId="2" borderId="2" xfId="21" applyNumberFormat="1" applyFont="1" applyFill="1" applyBorder="1" applyAlignment="1">
      <alignment horizontal="right"/>
    </xf>
    <xf numFmtId="2" fontId="2" fillId="7" borderId="1" xfId="1" applyNumberFormat="1" applyFont="1" applyFill="1" applyBorder="1" applyAlignment="1">
      <alignment horizontal="right"/>
    </xf>
    <xf numFmtId="2" fontId="0" fillId="0" borderId="2" xfId="1" applyNumberFormat="1" applyFont="1" applyBorder="1" applyAlignment="1">
      <alignment horizontal="right"/>
    </xf>
    <xf numFmtId="2" fontId="0" fillId="2" borderId="2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2" fontId="2" fillId="7" borderId="2" xfId="0" applyNumberFormat="1" applyFont="1" applyFill="1" applyBorder="1" applyAlignment="1">
      <alignment horizontal="right" wrapText="1"/>
    </xf>
    <xf numFmtId="2" fontId="2" fillId="14" borderId="1" xfId="0" applyNumberFormat="1" applyFont="1" applyFill="1" applyBorder="1" applyAlignment="1">
      <alignment horizontal="right" wrapText="1"/>
    </xf>
    <xf numFmtId="2" fontId="2" fillId="12" borderId="1" xfId="25" applyNumberFormat="1" applyFont="1" applyFill="1" applyBorder="1" applyAlignment="1">
      <alignment horizontal="right"/>
    </xf>
    <xf numFmtId="2" fontId="28" fillId="12" borderId="1" xfId="25" applyNumberFormat="1" applyFont="1" applyFill="1" applyBorder="1" applyAlignment="1">
      <alignment horizontal="right"/>
    </xf>
    <xf numFmtId="2" fontId="28" fillId="17" borderId="1" xfId="0" applyNumberFormat="1" applyFont="1" applyFill="1" applyBorder="1" applyAlignment="1">
      <alignment horizontal="right"/>
    </xf>
    <xf numFmtId="2" fontId="2" fillId="2" borderId="1" xfId="25" applyNumberFormat="1" applyFont="1" applyFill="1" applyBorder="1" applyAlignment="1">
      <alignment horizontal="right"/>
    </xf>
    <xf numFmtId="2" fontId="2" fillId="2" borderId="2" xfId="25" applyNumberFormat="1" applyFont="1" applyFill="1" applyBorder="1" applyAlignment="1">
      <alignment horizontal="right"/>
    </xf>
    <xf numFmtId="2" fontId="2" fillId="12" borderId="1" xfId="19" applyNumberFormat="1" applyFont="1" applyFill="1" applyBorder="1" applyAlignment="1">
      <alignment horizontal="right"/>
    </xf>
    <xf numFmtId="2" fontId="2" fillId="14" borderId="1" xfId="1" applyNumberFormat="1" applyFont="1" applyFill="1" applyBorder="1" applyAlignment="1">
      <alignment horizontal="right"/>
    </xf>
    <xf numFmtId="2" fontId="28" fillId="9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2" fontId="2" fillId="9" borderId="1" xfId="0" applyNumberFormat="1" applyFont="1" applyFill="1" applyBorder="1" applyAlignment="1">
      <alignment horizontal="right"/>
    </xf>
    <xf numFmtId="2" fontId="2" fillId="0" borderId="2" xfId="0" applyNumberFormat="1" applyFont="1" applyBorder="1" applyAlignment="1"/>
    <xf numFmtId="2" fontId="2" fillId="14" borderId="2" xfId="0" applyNumberFormat="1" applyFont="1" applyFill="1" applyBorder="1" applyAlignment="1"/>
    <xf numFmtId="2" fontId="2" fillId="14" borderId="1" xfId="0" applyNumberFormat="1" applyFont="1" applyFill="1" applyBorder="1" applyAlignment="1"/>
    <xf numFmtId="2" fontId="2" fillId="12" borderId="1" xfId="20" applyNumberFormat="1" applyFont="1" applyFill="1" applyBorder="1" applyAlignment="1">
      <alignment horizontal="right"/>
    </xf>
    <xf numFmtId="2" fontId="28" fillId="16" borderId="1" xfId="20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2" fontId="2" fillId="2" borderId="2" xfId="1" applyNumberFormat="1" applyFont="1" applyFill="1" applyBorder="1" applyAlignment="1">
      <alignment horizontal="right"/>
    </xf>
    <xf numFmtId="2" fontId="29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2" fontId="0" fillId="2" borderId="2" xfId="0" applyNumberFormat="1" applyFill="1" applyBorder="1" applyAlignment="1"/>
    <xf numFmtId="2" fontId="0" fillId="7" borderId="2" xfId="0" applyNumberFormat="1" applyFill="1" applyBorder="1" applyAlignment="1"/>
    <xf numFmtId="2" fontId="0" fillId="2" borderId="1" xfId="0" applyNumberFormat="1" applyFill="1" applyBorder="1" applyAlignment="1"/>
    <xf numFmtId="2" fontId="28" fillId="16" borderId="1" xfId="0" applyNumberFormat="1" applyFont="1" applyFill="1" applyBorder="1" applyAlignment="1">
      <alignment horizontal="right"/>
    </xf>
    <xf numFmtId="2" fontId="28" fillId="18" borderId="1" xfId="0" applyNumberFormat="1" applyFon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/>
    </xf>
    <xf numFmtId="2" fontId="0" fillId="2" borderId="2" xfId="0" applyNumberFormat="1" applyFont="1" applyFill="1" applyBorder="1" applyAlignment="1">
      <alignment horizontal="right"/>
    </xf>
    <xf numFmtId="2" fontId="28" fillId="19" borderId="1" xfId="0" applyNumberFormat="1" applyFont="1" applyFill="1" applyBorder="1" applyAlignment="1">
      <alignment horizontal="right"/>
    </xf>
    <xf numFmtId="2" fontId="2" fillId="19" borderId="1" xfId="0" applyNumberFormat="1" applyFont="1" applyFill="1" applyBorder="1" applyAlignment="1">
      <alignment horizontal="right"/>
    </xf>
    <xf numFmtId="2" fontId="2" fillId="19" borderId="2" xfId="0" applyNumberFormat="1" applyFont="1" applyFill="1" applyBorder="1" applyAlignment="1">
      <alignment horizontal="right"/>
    </xf>
    <xf numFmtId="2" fontId="2" fillId="14" borderId="2" xfId="0" applyNumberFormat="1" applyFont="1" applyFill="1" applyBorder="1" applyAlignment="1">
      <alignment horizontal="right"/>
    </xf>
    <xf numFmtId="2" fontId="10" fillId="0" borderId="1" xfId="1" applyNumberFormat="1" applyBorder="1" applyAlignment="1">
      <alignment horizontal="right"/>
    </xf>
    <xf numFmtId="2" fontId="28" fillId="20" borderId="2" xfId="1" applyNumberFormat="1" applyFont="1" applyFill="1" applyBorder="1" applyAlignment="1">
      <alignment horizontal="right"/>
    </xf>
    <xf numFmtId="2" fontId="28" fillId="21" borderId="2" xfId="1" applyNumberFormat="1" applyFont="1" applyFill="1" applyBorder="1" applyAlignment="1">
      <alignment horizontal="right"/>
    </xf>
    <xf numFmtId="2" fontId="28" fillId="21" borderId="1" xfId="1" applyNumberFormat="1" applyFont="1" applyFill="1" applyBorder="1" applyAlignment="1">
      <alignment horizontal="right"/>
    </xf>
    <xf numFmtId="2" fontId="2" fillId="0" borderId="2" xfId="0" applyNumberFormat="1" applyFont="1" applyBorder="1" applyAlignment="1">
      <alignment wrapText="1"/>
    </xf>
    <xf numFmtId="2" fontId="2" fillId="14" borderId="2" xfId="0" applyNumberFormat="1" applyFont="1" applyFill="1" applyBorder="1" applyAlignment="1">
      <alignment wrapText="1"/>
    </xf>
    <xf numFmtId="2" fontId="2" fillId="14" borderId="1" xfId="0" applyNumberFormat="1" applyFont="1" applyFill="1" applyBorder="1" applyAlignment="1">
      <alignment wrapText="1"/>
    </xf>
    <xf numFmtId="2" fontId="2" fillId="0" borderId="1" xfId="20" applyNumberFormat="1" applyFont="1" applyBorder="1" applyAlignment="1">
      <alignment horizontal="right"/>
    </xf>
    <xf numFmtId="2" fontId="2" fillId="2" borderId="1" xfId="20" applyNumberFormat="1" applyFont="1" applyFill="1" applyBorder="1" applyAlignment="1">
      <alignment horizontal="right"/>
    </xf>
    <xf numFmtId="2" fontId="2" fillId="2" borderId="2" xfId="2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 wrapText="1"/>
    </xf>
    <xf numFmtId="2" fontId="2" fillId="14" borderId="2" xfId="0" applyNumberFormat="1" applyFont="1" applyFill="1" applyBorder="1" applyAlignment="1">
      <alignment horizontal="right" wrapText="1"/>
    </xf>
    <xf numFmtId="2" fontId="0" fillId="12" borderId="1" xfId="19" applyNumberFormat="1" applyFont="1" applyFill="1" applyBorder="1" applyAlignment="1">
      <alignment horizontal="right"/>
    </xf>
    <xf numFmtId="2" fontId="30" fillId="16" borderId="1" xfId="19" applyNumberFormat="1" applyFont="1" applyFill="1" applyBorder="1" applyAlignment="1">
      <alignment horizontal="right"/>
    </xf>
    <xf numFmtId="2" fontId="29" fillId="0" borderId="1" xfId="19" applyNumberFormat="1" applyFont="1" applyBorder="1" applyAlignment="1">
      <alignment horizontal="right"/>
    </xf>
    <xf numFmtId="2" fontId="2" fillId="2" borderId="2" xfId="1" applyNumberFormat="1" applyFont="1" applyFill="1" applyBorder="1" applyAlignment="1"/>
    <xf numFmtId="2" fontId="2" fillId="2" borderId="1" xfId="1" applyNumberFormat="1" applyFont="1" applyFill="1" applyBorder="1" applyAlignment="1"/>
    <xf numFmtId="2" fontId="0" fillId="0" borderId="1" xfId="0" applyNumberFormat="1" applyFont="1" applyBorder="1" applyAlignment="1">
      <alignment horizontal="right"/>
    </xf>
    <xf numFmtId="2" fontId="31" fillId="0" borderId="2" xfId="0" applyNumberFormat="1" applyFont="1" applyBorder="1" applyAlignment="1"/>
    <xf numFmtId="2" fontId="31" fillId="12" borderId="2" xfId="0" applyNumberFormat="1" applyFont="1" applyFill="1" applyBorder="1" applyAlignment="1"/>
    <xf numFmtId="2" fontId="29" fillId="12" borderId="1" xfId="0" applyNumberFormat="1" applyFont="1" applyFill="1" applyBorder="1" applyAlignment="1">
      <alignment horizontal="right"/>
    </xf>
    <xf numFmtId="2" fontId="29" fillId="20" borderId="2" xfId="0" applyNumberFormat="1" applyFont="1" applyFill="1" applyBorder="1" applyAlignment="1"/>
    <xf numFmtId="2" fontId="29" fillId="21" borderId="2" xfId="0" applyNumberFormat="1" applyFont="1" applyFill="1" applyBorder="1" applyAlignment="1"/>
    <xf numFmtId="2" fontId="0" fillId="22" borderId="0" xfId="0" applyNumberFormat="1" applyFill="1" applyBorder="1"/>
    <xf numFmtId="0" fontId="32" fillId="0" borderId="0" xfId="0" applyFont="1"/>
    <xf numFmtId="0" fontId="31" fillId="0" borderId="0" xfId="0" applyFont="1"/>
    <xf numFmtId="2" fontId="0" fillId="14" borderId="0" xfId="0" applyNumberFormat="1" applyFill="1" applyBorder="1"/>
    <xf numFmtId="2" fontId="0" fillId="8" borderId="0" xfId="0" applyNumberFormat="1" applyFill="1" applyBorder="1"/>
    <xf numFmtId="2" fontId="0" fillId="9" borderId="0" xfId="0" applyNumberFormat="1" applyFill="1" applyBorder="1"/>
    <xf numFmtId="2" fontId="28" fillId="12" borderId="14" xfId="0" applyNumberFormat="1" applyFont="1" applyFill="1" applyBorder="1" applyAlignment="1">
      <alignment horizontal="right"/>
    </xf>
    <xf numFmtId="2" fontId="2" fillId="9" borderId="2" xfId="0" applyNumberFormat="1" applyFont="1" applyFill="1" applyBorder="1" applyAlignment="1">
      <alignment horizontal="right" wrapText="1"/>
    </xf>
    <xf numFmtId="2" fontId="31" fillId="14" borderId="2" xfId="0" applyNumberFormat="1" applyFont="1" applyFill="1" applyBorder="1" applyAlignment="1"/>
    <xf numFmtId="2" fontId="2" fillId="14" borderId="27" xfId="0" applyNumberFormat="1" applyFont="1" applyFill="1" applyBorder="1" applyAlignment="1">
      <alignment horizontal="right" wrapText="1"/>
    </xf>
    <xf numFmtId="2" fontId="0" fillId="2" borderId="36" xfId="0" applyNumberFormat="1" applyFill="1" applyBorder="1" applyAlignment="1">
      <alignment horizontal="right"/>
    </xf>
    <xf numFmtId="2" fontId="28" fillId="7" borderId="36" xfId="19" applyNumberFormat="1" applyFont="1" applyFill="1" applyBorder="1" applyAlignment="1">
      <alignment horizontal="right" wrapText="1"/>
    </xf>
    <xf numFmtId="2" fontId="28" fillId="5" borderId="36" xfId="19" applyNumberFormat="1" applyFont="1" applyFill="1" applyBorder="1" applyAlignment="1">
      <alignment horizontal="right" wrapText="1"/>
    </xf>
    <xf numFmtId="2" fontId="28" fillId="14" borderId="36" xfId="19" applyNumberFormat="1" applyFont="1" applyFill="1" applyBorder="1" applyAlignment="1">
      <alignment horizontal="right" wrapText="1"/>
    </xf>
    <xf numFmtId="2" fontId="28" fillId="2" borderId="37" xfId="0" applyNumberFormat="1" applyFont="1" applyFill="1" applyBorder="1" applyAlignment="1">
      <alignment horizontal="right" wrapText="1"/>
    </xf>
    <xf numFmtId="2" fontId="28" fillId="12" borderId="37" xfId="0" applyNumberFormat="1" applyFont="1" applyFill="1" applyBorder="1" applyAlignment="1">
      <alignment horizontal="right" wrapText="1"/>
    </xf>
    <xf numFmtId="2" fontId="28" fillId="14" borderId="37" xfId="0" applyNumberFormat="1" applyFont="1" applyFill="1" applyBorder="1" applyAlignment="1">
      <alignment horizontal="right" wrapText="1"/>
    </xf>
    <xf numFmtId="0" fontId="0" fillId="0" borderId="10" xfId="0" applyBorder="1"/>
    <xf numFmtId="2" fontId="28" fillId="14" borderId="5" xfId="19" applyNumberFormat="1" applyFont="1" applyFill="1" applyBorder="1" applyAlignment="1">
      <alignment horizontal="right" wrapText="1"/>
    </xf>
    <xf numFmtId="2" fontId="28" fillId="13" borderId="5" xfId="19" applyNumberFormat="1" applyFont="1" applyFill="1" applyBorder="1" applyAlignment="1">
      <alignment horizontal="right" wrapText="1"/>
    </xf>
    <xf numFmtId="2" fontId="28" fillId="2" borderId="14" xfId="0" applyNumberFormat="1" applyFont="1" applyFill="1" applyBorder="1" applyAlignment="1">
      <alignment horizontal="right" wrapText="1"/>
    </xf>
    <xf numFmtId="2" fontId="28" fillId="14" borderId="14" xfId="0" applyNumberFormat="1" applyFont="1" applyFill="1" applyBorder="1" applyAlignment="1">
      <alignment horizontal="right" wrapText="1"/>
    </xf>
    <xf numFmtId="0" fontId="0" fillId="0" borderId="38" xfId="0" applyBorder="1"/>
    <xf numFmtId="0" fontId="0" fillId="0" borderId="13" xfId="0" applyBorder="1"/>
    <xf numFmtId="0" fontId="7" fillId="2" borderId="25" xfId="0" applyFont="1" applyFill="1" applyBorder="1" applyAlignment="1">
      <alignment horizontal="center"/>
    </xf>
    <xf numFmtId="2" fontId="2" fillId="12" borderId="5" xfId="22" applyNumberFormat="1" applyFont="1" applyFill="1" applyBorder="1" applyAlignment="1">
      <alignment horizontal="right"/>
    </xf>
    <xf numFmtId="2" fontId="28" fillId="16" borderId="5" xfId="22" applyNumberFormat="1" applyFont="1" applyFill="1" applyBorder="1" applyAlignment="1">
      <alignment horizontal="right"/>
    </xf>
    <xf numFmtId="2" fontId="28" fillId="15" borderId="5" xfId="0" applyNumberFormat="1" applyFont="1" applyFill="1" applyBorder="1" applyAlignment="1">
      <alignment horizontal="right"/>
    </xf>
    <xf numFmtId="0" fontId="7" fillId="2" borderId="39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right"/>
    </xf>
    <xf numFmtId="2" fontId="28" fillId="2" borderId="5" xfId="0" applyNumberFormat="1" applyFont="1" applyFill="1" applyBorder="1" applyAlignment="1">
      <alignment horizontal="right"/>
    </xf>
    <xf numFmtId="0" fontId="0" fillId="0" borderId="24" xfId="0" applyBorder="1"/>
    <xf numFmtId="0" fontId="8" fillId="0" borderId="25" xfId="0" applyFont="1" applyBorder="1" applyAlignment="1">
      <alignment vertical="center" wrapText="1"/>
    </xf>
    <xf numFmtId="0" fontId="6" fillId="0" borderId="25" xfId="0" applyFont="1" applyBorder="1"/>
    <xf numFmtId="2" fontId="0" fillId="14" borderId="25" xfId="0" applyNumberFormat="1" applyFill="1" applyBorder="1" applyAlignment="1"/>
    <xf numFmtId="2" fontId="0" fillId="14" borderId="25" xfId="0" applyNumberFormat="1" applyFont="1" applyFill="1" applyBorder="1" applyAlignment="1"/>
    <xf numFmtId="2" fontId="2" fillId="14" borderId="36" xfId="21" applyNumberFormat="1" applyFont="1" applyFill="1" applyBorder="1" applyAlignment="1">
      <alignment horizontal="right"/>
    </xf>
    <xf numFmtId="2" fontId="28" fillId="14" borderId="5" xfId="0" applyNumberFormat="1" applyFont="1" applyFill="1" applyBorder="1" applyAlignment="1">
      <alignment horizontal="right"/>
    </xf>
    <xf numFmtId="2" fontId="2" fillId="7" borderId="1" xfId="0" applyNumberFormat="1" applyFont="1" applyFill="1" applyBorder="1" applyAlignment="1">
      <alignment horizontal="right" wrapText="1"/>
    </xf>
    <xf numFmtId="2" fontId="0" fillId="9" borderId="1" xfId="0" applyNumberFormat="1" applyFill="1" applyBorder="1" applyAlignment="1"/>
    <xf numFmtId="2" fontId="2" fillId="7" borderId="1" xfId="0" applyNumberFormat="1" applyFont="1" applyFill="1" applyBorder="1" applyAlignment="1">
      <alignment horizontal="right"/>
    </xf>
    <xf numFmtId="2" fontId="31" fillId="12" borderId="1" xfId="0" applyNumberFormat="1" applyFont="1" applyFill="1" applyBorder="1" applyAlignment="1"/>
    <xf numFmtId="2" fontId="0" fillId="12" borderId="26" xfId="0" applyNumberFormat="1" applyFill="1" applyBorder="1" applyAlignment="1">
      <alignment wrapText="1"/>
    </xf>
    <xf numFmtId="2" fontId="2" fillId="12" borderId="1" xfId="21" applyNumberFormat="1" applyFont="1" applyFill="1" applyBorder="1" applyAlignment="1">
      <alignment horizontal="right"/>
    </xf>
    <xf numFmtId="2" fontId="2" fillId="14" borderId="1" xfId="25" applyNumberFormat="1" applyFont="1" applyFill="1" applyBorder="1" applyAlignment="1">
      <alignment horizontal="right"/>
    </xf>
    <xf numFmtId="2" fontId="0" fillId="14" borderId="1" xfId="0" applyNumberFormat="1" applyFont="1" applyFill="1" applyBorder="1" applyAlignment="1">
      <alignment horizontal="right"/>
    </xf>
    <xf numFmtId="2" fontId="2" fillId="14" borderId="36" xfId="0" applyNumberFormat="1" applyFont="1" applyFill="1" applyBorder="1" applyAlignment="1">
      <alignment horizontal="right" wrapText="1"/>
    </xf>
    <xf numFmtId="2" fontId="2" fillId="14" borderId="5" xfId="23" applyNumberFormat="1" applyFont="1" applyFill="1" applyBorder="1" applyAlignment="1">
      <alignment horizontal="right"/>
    </xf>
    <xf numFmtId="2" fontId="2" fillId="14" borderId="1" xfId="20" applyNumberFormat="1" applyFont="1" applyFill="1" applyBorder="1" applyAlignment="1">
      <alignment horizontal="right"/>
    </xf>
    <xf numFmtId="2" fontId="29" fillId="20" borderId="1" xfId="0" applyNumberFormat="1" applyFont="1" applyFill="1" applyBorder="1" applyAlignment="1"/>
    <xf numFmtId="0" fontId="0" fillId="12" borderId="36" xfId="0" applyFill="1" applyBorder="1"/>
    <xf numFmtId="0" fontId="0" fillId="12" borderId="5" xfId="0" applyFill="1" applyBorder="1"/>
    <xf numFmtId="0" fontId="0" fillId="14" borderId="36" xfId="0" applyFill="1" applyBorder="1"/>
    <xf numFmtId="0" fontId="8" fillId="0" borderId="3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left"/>
    </xf>
  </cellXfs>
  <cellStyles count="26">
    <cellStyle name="Excel Built-in Normal" xfId="9"/>
    <cellStyle name="Excel Built-in Normal 1" xfId="10"/>
    <cellStyle name="Excel Built-in Normal 2" xfId="11"/>
    <cellStyle name="TableStyleLight1" xfId="12"/>
    <cellStyle name="Денежный 2" xfId="13"/>
    <cellStyle name="Обычный" xfId="0" builtinId="0"/>
    <cellStyle name="Обычный 2" xfId="1"/>
    <cellStyle name="Обычный 2 2" xfId="2"/>
    <cellStyle name="Обычный 2 2 2" xfId="19"/>
    <cellStyle name="Обычный 2 3" xfId="14"/>
    <cellStyle name="Обычный 3" xfId="3"/>
    <cellStyle name="Обычный 3 2" xfId="15"/>
    <cellStyle name="Обычный 3 3" xfId="20"/>
    <cellStyle name="Обычный 4" xfId="16"/>
    <cellStyle name="Обычный 4 2" xfId="17"/>
    <cellStyle name="Обычный 4 4" xfId="18"/>
    <cellStyle name="Обычный 4 4 2" xfId="8"/>
    <cellStyle name="Обычный 4 4 2 2" xfId="25"/>
    <cellStyle name="Обычный 4 5" xfId="5"/>
    <cellStyle name="Обычный 4 5 2" xfId="22"/>
    <cellStyle name="Обычный 5" xfId="4"/>
    <cellStyle name="Обычный 5 2" xfId="21"/>
    <cellStyle name="Обычный 6" xfId="7"/>
    <cellStyle name="Обычный 6 2" xfId="24"/>
    <cellStyle name="Обычный 7" xfId="6"/>
    <cellStyle name="Обычный 7 2" xfId="23"/>
  </cellStyles>
  <dxfs count="688"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CCFFCC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Medium9"/>
  <colors>
    <mruColors>
      <color rgb="FFCCFF99"/>
      <color rgb="FFFFFF66"/>
      <color rgb="FFFFCCCC"/>
      <color rgb="FFFF99CC"/>
      <color rgb="FF0000CC"/>
      <color rgb="FFFFCC00"/>
      <color rgb="FFFFA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МБОУ СШ № 6</a:t>
            </a:r>
            <a:r>
              <a:rPr lang="ru-RU" sz="1400" b="0" i="0" u="none" strike="noStrike" baseline="0"/>
              <a:t> </a:t>
            </a:r>
            <a:endParaRPr lang="ru-RU" sz="1200" b="1"/>
          </a:p>
        </c:rich>
      </c:tx>
      <c:layout>
        <c:manualLayout>
          <c:xMode val="edge"/>
          <c:yMode val="edge"/>
          <c:x val="0.3489582393096709"/>
          <c:y val="3.681989285700175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761758985582821"/>
          <c:y val="0.42097800757044085"/>
          <c:w val="0.42081220943790354"/>
          <c:h val="0.67378381440531254"/>
        </c:manualLayout>
      </c:layout>
      <c:radarChart>
        <c:radarStyle val="marker"/>
        <c:varyColors val="0"/>
        <c:ser>
          <c:idx val="8"/>
          <c:order val="3"/>
          <c:tx>
            <c:v>Граница А-В</c:v>
          </c:tx>
          <c:spPr>
            <a:ln w="285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по направлениям'!$B$5:$B$9</c:f>
              <c:strCache>
                <c:ptCount val="5"/>
                <c:pt idx="0">
                  <c:v>Достижение образовательных результатов</c:v>
                </c:pt>
                <c:pt idx="1">
                  <c:v>Кадровое обеспечение достижения образовательных результатов</c:v>
                </c:pt>
                <c:pt idx="2">
                  <c:v>Инфраструктурное обеспечение достижения образовательных результатов</c:v>
                </c:pt>
                <c:pt idx="3">
                  <c:v>Образовательное партнёрство</c:v>
                </c:pt>
                <c:pt idx="4">
                  <c:v>Внеучебные достижения</c:v>
                </c:pt>
              </c:strCache>
            </c:strRef>
          </c:cat>
          <c:val>
            <c:numRef>
              <c:f>'Индексы по направлениям'!$Q$5:$Q$9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5F-4887-8B56-C590E23E3386}"/>
            </c:ext>
          </c:extLst>
        </c:ser>
        <c:ser>
          <c:idx val="9"/>
          <c:order val="4"/>
          <c:tx>
            <c:v>Граница В-С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по направлениям'!$B$5:$B$9</c:f>
              <c:strCache>
                <c:ptCount val="5"/>
                <c:pt idx="0">
                  <c:v>Достижение образовательных результатов</c:v>
                </c:pt>
                <c:pt idx="1">
                  <c:v>Кадровое обеспечение достижения образовательных результатов</c:v>
                </c:pt>
                <c:pt idx="2">
                  <c:v>Инфраструктурное обеспечение достижения образовательных результатов</c:v>
                </c:pt>
                <c:pt idx="3">
                  <c:v>Образовательное партнёрство</c:v>
                </c:pt>
                <c:pt idx="4">
                  <c:v>Внеучебные достижения</c:v>
                </c:pt>
              </c:strCache>
            </c:strRef>
          </c:cat>
          <c:val>
            <c:numRef>
              <c:f>'Индексы по направлениям'!$R$5:$R$9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5F-4887-8B56-C590E23E3386}"/>
            </c:ext>
          </c:extLst>
        </c:ser>
        <c:ser>
          <c:idx val="0"/>
          <c:order val="0"/>
          <c:tx>
            <c:v>2015-2016</c:v>
          </c:tx>
          <c:spPr>
            <a:ln w="31750">
              <a:solidFill>
                <a:srgbClr val="C00000"/>
              </a:solidFill>
            </a:ln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'Индексы по направлениям'!$B$5:$B$9</c:f>
              <c:strCache>
                <c:ptCount val="5"/>
                <c:pt idx="0">
                  <c:v>Достижение образовательных результатов</c:v>
                </c:pt>
                <c:pt idx="1">
                  <c:v>Кадровое обеспечение достижения образовательных результатов</c:v>
                </c:pt>
                <c:pt idx="2">
                  <c:v>Инфраструктурное обеспечение достижения образовательных результатов</c:v>
                </c:pt>
                <c:pt idx="3">
                  <c:v>Образовательное партнёрство</c:v>
                </c:pt>
                <c:pt idx="4">
                  <c:v>Внеучебные достижения</c:v>
                </c:pt>
              </c:strCache>
            </c:strRef>
          </c:cat>
          <c:val>
            <c:numRef>
              <c:f>'Индексы по направлениям'!$D$5:$D$9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5F-4887-8B56-C590E23E3386}"/>
            </c:ext>
          </c:extLst>
        </c:ser>
        <c:ser>
          <c:idx val="1"/>
          <c:order val="1"/>
          <c:tx>
            <c:v>2016-2017</c:v>
          </c:tx>
          <c:spPr>
            <a:ln>
              <a:solidFill>
                <a:srgbClr val="FF9900"/>
              </a:solidFill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</a:ln>
            </c:spPr>
          </c:marker>
          <c:cat>
            <c:strRef>
              <c:f>'Индексы по направлениям'!$B$5:$B$9</c:f>
              <c:strCache>
                <c:ptCount val="5"/>
                <c:pt idx="0">
                  <c:v>Достижение образовательных результатов</c:v>
                </c:pt>
                <c:pt idx="1">
                  <c:v>Кадровое обеспечение достижения образовательных результатов</c:v>
                </c:pt>
                <c:pt idx="2">
                  <c:v>Инфраструктурное обеспечение достижения образовательных результатов</c:v>
                </c:pt>
                <c:pt idx="3">
                  <c:v>Образовательное партнёрство</c:v>
                </c:pt>
                <c:pt idx="4">
                  <c:v>Внеучебные достижения</c:v>
                </c:pt>
              </c:strCache>
            </c:strRef>
          </c:cat>
          <c:val>
            <c:numRef>
              <c:f>'Индексы по направлениям'!$F$5:$F$9</c:f>
              <c:numCache>
                <c:formatCode>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5F-4887-8B56-C590E23E3386}"/>
            </c:ext>
          </c:extLst>
        </c:ser>
        <c:ser>
          <c:idx val="2"/>
          <c:order val="2"/>
          <c:tx>
            <c:v>2017-2018</c:v>
          </c:tx>
          <c:spPr>
            <a:ln w="254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</c:spPr>
          </c:marker>
          <c:cat>
            <c:strRef>
              <c:f>'Индексы по направлениям'!$B$5:$B$9</c:f>
              <c:strCache>
                <c:ptCount val="5"/>
                <c:pt idx="0">
                  <c:v>Достижение образовательных результатов</c:v>
                </c:pt>
                <c:pt idx="1">
                  <c:v>Кадровое обеспечение достижения образовательных результатов</c:v>
                </c:pt>
                <c:pt idx="2">
                  <c:v>Инфраструктурное обеспечение достижения образовательных результатов</c:v>
                </c:pt>
                <c:pt idx="3">
                  <c:v>Образовательное партнёрство</c:v>
                </c:pt>
                <c:pt idx="4">
                  <c:v>Внеучебные достижения</c:v>
                </c:pt>
              </c:strCache>
            </c:strRef>
          </c:cat>
          <c:val>
            <c:numRef>
              <c:f>'Индексы по направлениям'!$H$5:$H$9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5F-4887-8B56-C590E23E3386}"/>
            </c:ext>
          </c:extLst>
        </c:ser>
        <c:ser>
          <c:idx val="3"/>
          <c:order val="5"/>
          <c:tx>
            <c:v>2018-2019</c:v>
          </c:tx>
          <c:spPr>
            <a:ln w="25400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cat>
            <c:strRef>
              <c:f>'Индексы по направлениям'!$B$5:$B$9</c:f>
              <c:strCache>
                <c:ptCount val="5"/>
                <c:pt idx="0">
                  <c:v>Достижение образовательных результатов</c:v>
                </c:pt>
                <c:pt idx="1">
                  <c:v>Кадровое обеспечение достижения образовательных результатов</c:v>
                </c:pt>
                <c:pt idx="2">
                  <c:v>Инфраструктурное обеспечение достижения образовательных результатов</c:v>
                </c:pt>
                <c:pt idx="3">
                  <c:v>Образовательное партнёрство</c:v>
                </c:pt>
                <c:pt idx="4">
                  <c:v>Внеучебные достижения</c:v>
                </c:pt>
              </c:strCache>
            </c:strRef>
          </c:cat>
          <c:val>
            <c:numRef>
              <c:f>'Индексы по направлениям'!$J$5:$J$9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2-446B-BA96-2E7A61115702}"/>
            </c:ext>
          </c:extLst>
        </c:ser>
        <c:ser>
          <c:idx val="4"/>
          <c:order val="6"/>
          <c:tx>
            <c:v>2019-2020</c:v>
          </c:tx>
          <c:spPr>
            <a:ln w="25400">
              <a:solidFill>
                <a:srgbClr val="FF99CC"/>
              </a:solidFill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'Индексы по направлениям'!$B$5:$B$9</c:f>
              <c:strCache>
                <c:ptCount val="5"/>
                <c:pt idx="0">
                  <c:v>Достижение образовательных результатов</c:v>
                </c:pt>
                <c:pt idx="1">
                  <c:v>Кадровое обеспечение достижения образовательных результатов</c:v>
                </c:pt>
                <c:pt idx="2">
                  <c:v>Инфраструктурное обеспечение достижения образовательных результатов</c:v>
                </c:pt>
                <c:pt idx="3">
                  <c:v>Образовательное партнёрство</c:v>
                </c:pt>
                <c:pt idx="4">
                  <c:v>Внеучебные достижения</c:v>
                </c:pt>
              </c:strCache>
            </c:strRef>
          </c:cat>
          <c:val>
            <c:numRef>
              <c:f>'Индексы по направлениям'!$L$5:$L$9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2-446B-BA96-2E7A61115702}"/>
            </c:ext>
          </c:extLst>
        </c:ser>
        <c:ser>
          <c:idx val="5"/>
          <c:order val="7"/>
          <c:tx>
            <c:v>2020-2021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</c:spPr>
          </c:marker>
          <c:cat>
            <c:strRef>
              <c:f>'Индексы по направлениям'!$B$5:$B$9</c:f>
              <c:strCache>
                <c:ptCount val="5"/>
                <c:pt idx="0">
                  <c:v>Достижение образовательных результатов</c:v>
                </c:pt>
                <c:pt idx="1">
                  <c:v>Кадровое обеспечение достижения образовательных результатов</c:v>
                </c:pt>
                <c:pt idx="2">
                  <c:v>Инфраструктурное обеспечение достижения образовательных результатов</c:v>
                </c:pt>
                <c:pt idx="3">
                  <c:v>Образовательное партнёрство</c:v>
                </c:pt>
                <c:pt idx="4">
                  <c:v>Внеучебные достижения</c:v>
                </c:pt>
              </c:strCache>
            </c:strRef>
          </c:cat>
          <c:val>
            <c:numRef>
              <c:f>'Индексы по направлениям'!$N$5:$N$9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2-446B-BA96-2E7A61115702}"/>
            </c:ext>
          </c:extLst>
        </c:ser>
        <c:ser>
          <c:idx val="6"/>
          <c:order val="8"/>
          <c:tx>
            <c:v>2021-2022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'Индексы по направлениям'!$B$5:$B$9</c:f>
              <c:strCache>
                <c:ptCount val="5"/>
                <c:pt idx="0">
                  <c:v>Достижение образовательных результатов</c:v>
                </c:pt>
                <c:pt idx="1">
                  <c:v>Кадровое обеспечение достижения образовательных результатов</c:v>
                </c:pt>
                <c:pt idx="2">
                  <c:v>Инфраструктурное обеспечение достижения образовательных результатов</c:v>
                </c:pt>
                <c:pt idx="3">
                  <c:v>Образовательное партнёрство</c:v>
                </c:pt>
                <c:pt idx="4">
                  <c:v>Внеучебные достижения</c:v>
                </c:pt>
              </c:strCache>
            </c:strRef>
          </c:cat>
          <c:val>
            <c:numRef>
              <c:f>'Индексы по направлениям'!$P$5:$P$9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2-446B-BA96-2E7A61115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28448"/>
        <c:axId val="132781184"/>
      </c:radarChart>
      <c:catAx>
        <c:axId val="13232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2781184"/>
        <c:crosses val="autoZero"/>
        <c:auto val="1"/>
        <c:lblAlgn val="ctr"/>
        <c:lblOffset val="100"/>
        <c:noMultiLvlLbl val="0"/>
      </c:catAx>
      <c:valAx>
        <c:axId val="132781184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rgbClr val="C9C9C9"/>
              </a:solidFill>
            </a:ln>
          </c:spPr>
        </c:majorGridlines>
        <c:numFmt formatCode="General" sourceLinked="1"/>
        <c:majorTickMark val="none"/>
        <c:minorTickMark val="none"/>
        <c:tickLblPos val="none"/>
        <c:spPr>
          <a:ln>
            <a:solidFill>
              <a:schemeClr val="bg1"/>
            </a:solidFill>
          </a:ln>
        </c:spPr>
        <c:crossAx val="13232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3.6905515476486645E-3"/>
          <c:w val="0.26273144514567082"/>
          <c:h val="0.440284357167904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МБОУ СШ № 6</a:t>
            </a:r>
            <a:r>
              <a:rPr lang="ru-RU" sz="1400" b="0" i="0" u="none" strike="noStrike" baseline="0"/>
              <a:t> </a:t>
            </a:r>
            <a:endParaRPr lang="ru-RU" sz="1200" b="1"/>
          </a:p>
        </c:rich>
      </c:tx>
      <c:layout>
        <c:manualLayout>
          <c:xMode val="edge"/>
          <c:yMode val="edge"/>
          <c:x val="0.36437046945313972"/>
          <c:y val="3.61336998106110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8760794308173854"/>
          <c:y val="0.4074400254108364"/>
          <c:w val="0.46294452209291059"/>
          <c:h val="0.58021033917475207"/>
        </c:manualLayout>
      </c:layout>
      <c:radarChart>
        <c:radarStyle val="marker"/>
        <c:varyColors val="0"/>
        <c:ser>
          <c:idx val="1"/>
          <c:order val="0"/>
          <c:tx>
            <c:v>2015-2016</c:v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'Индексы по обр. результатам'!$B$5:$B$14</c:f>
              <c:strCache>
                <c:ptCount val="10"/>
                <c:pt idx="0">
                  <c:v>Математика профиль ЕГЭ-11</c:v>
                </c:pt>
                <c:pt idx="1">
                  <c:v>Математика база ЕГЭ-11</c:v>
                </c:pt>
                <c:pt idx="2">
                  <c:v>Математика ОГЭ-9</c:v>
                </c:pt>
                <c:pt idx="3">
                  <c:v>Математика ВПР-4</c:v>
                </c:pt>
                <c:pt idx="4">
                  <c:v>Читательская грамотность КДР-4</c:v>
                </c:pt>
                <c:pt idx="5">
                  <c:v>Групповой проект КДР-4</c:v>
                </c:pt>
                <c:pt idx="6">
                  <c:v>Окружающий мир ВПР-4</c:v>
                </c:pt>
                <c:pt idx="7">
                  <c:v>Русский язык ВПР-4</c:v>
                </c:pt>
                <c:pt idx="8">
                  <c:v>Русский язык ОГЭ-9</c:v>
                </c:pt>
                <c:pt idx="9">
                  <c:v>Русский язык ЕГЭ-11</c:v>
                </c:pt>
              </c:strCache>
            </c:strRef>
          </c:cat>
          <c:val>
            <c:numRef>
              <c:f>'Индексы по обр. результатам'!$D$5:$D$14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1-47D9-A984-D0A349287CC6}"/>
            </c:ext>
          </c:extLst>
        </c:ser>
        <c:ser>
          <c:idx val="0"/>
          <c:order val="1"/>
          <c:tx>
            <c:v>2016-2017</c:v>
          </c:tx>
          <c:spPr>
            <a:ln w="31750" cap="rnd">
              <a:solidFill>
                <a:srgbClr val="FFCC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strRef>
              <c:f>'Индексы по обр. результатам'!$B$5:$B$14</c:f>
              <c:strCache>
                <c:ptCount val="10"/>
                <c:pt idx="0">
                  <c:v>Математика профиль ЕГЭ-11</c:v>
                </c:pt>
                <c:pt idx="1">
                  <c:v>Математика база ЕГЭ-11</c:v>
                </c:pt>
                <c:pt idx="2">
                  <c:v>Математика ОГЭ-9</c:v>
                </c:pt>
                <c:pt idx="3">
                  <c:v>Математика ВПР-4</c:v>
                </c:pt>
                <c:pt idx="4">
                  <c:v>Читательская грамотность КДР-4</c:v>
                </c:pt>
                <c:pt idx="5">
                  <c:v>Групповой проект КДР-4</c:v>
                </c:pt>
                <c:pt idx="6">
                  <c:v>Окружающий мир ВПР-4</c:v>
                </c:pt>
                <c:pt idx="7">
                  <c:v>Русский язык ВПР-4</c:v>
                </c:pt>
                <c:pt idx="8">
                  <c:v>Русский язык ОГЭ-9</c:v>
                </c:pt>
                <c:pt idx="9">
                  <c:v>Русский язык ЕГЭ-11</c:v>
                </c:pt>
              </c:strCache>
            </c:strRef>
          </c:cat>
          <c:val>
            <c:numRef>
              <c:f>'Индексы по обр. результатам'!$F$5:$F$14</c:f>
              <c:numCache>
                <c:formatCode>0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1-47D9-A984-D0A349287CC6}"/>
            </c:ext>
          </c:extLst>
        </c:ser>
        <c:ser>
          <c:idx val="2"/>
          <c:order val="2"/>
          <c:tx>
            <c:v>2017-2018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'Индексы по обр. результатам'!$B$5:$B$14</c:f>
              <c:strCache>
                <c:ptCount val="10"/>
                <c:pt idx="0">
                  <c:v>Математика профиль ЕГЭ-11</c:v>
                </c:pt>
                <c:pt idx="1">
                  <c:v>Математика база ЕГЭ-11</c:v>
                </c:pt>
                <c:pt idx="2">
                  <c:v>Математика ОГЭ-9</c:v>
                </c:pt>
                <c:pt idx="3">
                  <c:v>Математика ВПР-4</c:v>
                </c:pt>
                <c:pt idx="4">
                  <c:v>Читательская грамотность КДР-4</c:v>
                </c:pt>
                <c:pt idx="5">
                  <c:v>Групповой проект КДР-4</c:v>
                </c:pt>
                <c:pt idx="6">
                  <c:v>Окружающий мир ВПР-4</c:v>
                </c:pt>
                <c:pt idx="7">
                  <c:v>Русский язык ВПР-4</c:v>
                </c:pt>
                <c:pt idx="8">
                  <c:v>Русский язык ОГЭ-9</c:v>
                </c:pt>
                <c:pt idx="9">
                  <c:v>Русский язык ЕГЭ-11</c:v>
                </c:pt>
              </c:strCache>
            </c:strRef>
          </c:cat>
          <c:val>
            <c:numRef>
              <c:f>'Индексы по обр. результатам'!$H$5:$H$14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5-483B-9F6B-96B1C98E1C6C}"/>
            </c:ext>
          </c:extLst>
        </c:ser>
        <c:ser>
          <c:idx val="5"/>
          <c:order val="3"/>
          <c:tx>
            <c:v>2018-2019</c:v>
          </c:tx>
          <c:spPr>
            <a:ln w="25400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cat>
            <c:strRef>
              <c:f>'Индексы по обр. результатам'!$B$5:$B$14</c:f>
              <c:strCache>
                <c:ptCount val="10"/>
                <c:pt idx="0">
                  <c:v>Математика профиль ЕГЭ-11</c:v>
                </c:pt>
                <c:pt idx="1">
                  <c:v>Математика база ЕГЭ-11</c:v>
                </c:pt>
                <c:pt idx="2">
                  <c:v>Математика ОГЭ-9</c:v>
                </c:pt>
                <c:pt idx="3">
                  <c:v>Математика ВПР-4</c:v>
                </c:pt>
                <c:pt idx="4">
                  <c:v>Читательская грамотность КДР-4</c:v>
                </c:pt>
                <c:pt idx="5">
                  <c:v>Групповой проект КДР-4</c:v>
                </c:pt>
                <c:pt idx="6">
                  <c:v>Окружающий мир ВПР-4</c:v>
                </c:pt>
                <c:pt idx="7">
                  <c:v>Русский язык ВПР-4</c:v>
                </c:pt>
                <c:pt idx="8">
                  <c:v>Русский язык ОГЭ-9</c:v>
                </c:pt>
                <c:pt idx="9">
                  <c:v>Русский язык ЕГЭ-11</c:v>
                </c:pt>
              </c:strCache>
            </c:strRef>
          </c:cat>
          <c:val>
            <c:numRef>
              <c:f>'Индексы по обр. результатам'!$J$5:$J$14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E-4969-8289-C912169A1402}"/>
            </c:ext>
          </c:extLst>
        </c:ser>
        <c:ser>
          <c:idx val="6"/>
          <c:order val="4"/>
          <c:tx>
            <c:v>2019-2020</c:v>
          </c:tx>
          <c:spPr>
            <a:ln w="25400">
              <a:solidFill>
                <a:srgbClr val="FF99CC"/>
              </a:solidFill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'Индексы по обр. результатам'!$B$5:$B$14</c:f>
              <c:strCache>
                <c:ptCount val="10"/>
                <c:pt idx="0">
                  <c:v>Математика профиль ЕГЭ-11</c:v>
                </c:pt>
                <c:pt idx="1">
                  <c:v>Математика база ЕГЭ-11</c:v>
                </c:pt>
                <c:pt idx="2">
                  <c:v>Математика ОГЭ-9</c:v>
                </c:pt>
                <c:pt idx="3">
                  <c:v>Математика ВПР-4</c:v>
                </c:pt>
                <c:pt idx="4">
                  <c:v>Читательская грамотность КДР-4</c:v>
                </c:pt>
                <c:pt idx="5">
                  <c:v>Групповой проект КДР-4</c:v>
                </c:pt>
                <c:pt idx="6">
                  <c:v>Окружающий мир ВПР-4</c:v>
                </c:pt>
                <c:pt idx="7">
                  <c:v>Русский язык ВПР-4</c:v>
                </c:pt>
                <c:pt idx="8">
                  <c:v>Русский язык ОГЭ-9</c:v>
                </c:pt>
                <c:pt idx="9">
                  <c:v>Русский язык ЕГЭ-11</c:v>
                </c:pt>
              </c:strCache>
            </c:strRef>
          </c:cat>
          <c:val>
            <c:numRef>
              <c:f>'Индексы по обр. результатам'!$L$5:$L$14</c:f>
              <c:numCache>
                <c:formatCode>General</c:formatCode>
                <c:ptCount val="10"/>
                <c:pt idx="0">
                  <c:v>4</c:v>
                </c:pt>
                <c:pt idx="3">
                  <c:v>4</c:v>
                </c:pt>
                <c:pt idx="6">
                  <c:v>4</c:v>
                </c:pt>
                <c:pt idx="7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6E-4969-8289-C912169A1402}"/>
            </c:ext>
          </c:extLst>
        </c:ser>
        <c:ser>
          <c:idx val="7"/>
          <c:order val="5"/>
          <c:tx>
            <c:v>2020-2021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'Индексы по обр. результатам'!$B$5:$B$14</c:f>
              <c:strCache>
                <c:ptCount val="10"/>
                <c:pt idx="0">
                  <c:v>Математика профиль ЕГЭ-11</c:v>
                </c:pt>
                <c:pt idx="1">
                  <c:v>Математика база ЕГЭ-11</c:v>
                </c:pt>
                <c:pt idx="2">
                  <c:v>Математика ОГЭ-9</c:v>
                </c:pt>
                <c:pt idx="3">
                  <c:v>Математика ВПР-4</c:v>
                </c:pt>
                <c:pt idx="4">
                  <c:v>Читательская грамотность КДР-4</c:v>
                </c:pt>
                <c:pt idx="5">
                  <c:v>Групповой проект КДР-4</c:v>
                </c:pt>
                <c:pt idx="6">
                  <c:v>Окружающий мир ВПР-4</c:v>
                </c:pt>
                <c:pt idx="7">
                  <c:v>Русский язык ВПР-4</c:v>
                </c:pt>
                <c:pt idx="8">
                  <c:v>Русский язык ОГЭ-9</c:v>
                </c:pt>
                <c:pt idx="9">
                  <c:v>Русский язык ЕГЭ-11</c:v>
                </c:pt>
              </c:strCache>
            </c:strRef>
          </c:cat>
          <c:val>
            <c:numRef>
              <c:f>'Индексы по обр. результатам'!$N$5:$N$14</c:f>
              <c:numCache>
                <c:formatCode>General</c:formatCode>
                <c:ptCount val="10"/>
                <c:pt idx="0">
                  <c:v>4</c:v>
                </c:pt>
                <c:pt idx="2">
                  <c:v>4</c:v>
                </c:pt>
                <c:pt idx="3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6E-4969-8289-C912169A1402}"/>
            </c:ext>
          </c:extLst>
        </c:ser>
        <c:ser>
          <c:idx val="8"/>
          <c:order val="6"/>
          <c:tx>
            <c:v>2021-2022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'Индексы по обр. результатам'!$B$5:$B$14</c:f>
              <c:strCache>
                <c:ptCount val="10"/>
                <c:pt idx="0">
                  <c:v>Математика профиль ЕГЭ-11</c:v>
                </c:pt>
                <c:pt idx="1">
                  <c:v>Математика база ЕГЭ-11</c:v>
                </c:pt>
                <c:pt idx="2">
                  <c:v>Математика ОГЭ-9</c:v>
                </c:pt>
                <c:pt idx="3">
                  <c:v>Математика ВПР-4</c:v>
                </c:pt>
                <c:pt idx="4">
                  <c:v>Читательская грамотность КДР-4</c:v>
                </c:pt>
                <c:pt idx="5">
                  <c:v>Групповой проект КДР-4</c:v>
                </c:pt>
                <c:pt idx="6">
                  <c:v>Окружающий мир ВПР-4</c:v>
                </c:pt>
                <c:pt idx="7">
                  <c:v>Русский язык ВПР-4</c:v>
                </c:pt>
                <c:pt idx="8">
                  <c:v>Русский язык ОГЭ-9</c:v>
                </c:pt>
                <c:pt idx="9">
                  <c:v>Русский язык ЕГЭ-11</c:v>
                </c:pt>
              </c:strCache>
            </c:strRef>
          </c:cat>
          <c:val>
            <c:numRef>
              <c:f>'Индексы по обр. результатам'!$P$5:$P$14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6E-4969-8289-C912169A1402}"/>
            </c:ext>
          </c:extLst>
        </c:ser>
        <c:ser>
          <c:idx val="3"/>
          <c:order val="7"/>
          <c:tx>
            <c:v>Граница A-B</c:v>
          </c:tx>
          <c:spPr>
            <a:ln w="28575">
              <a:prstDash val="sysDot"/>
            </a:ln>
          </c:spPr>
          <c:marker>
            <c:symbol val="none"/>
          </c:marker>
          <c:cat>
            <c:strRef>
              <c:f>'Индексы по обр. результатам'!$B$5:$B$14</c:f>
              <c:strCache>
                <c:ptCount val="10"/>
                <c:pt idx="0">
                  <c:v>Математика профиль ЕГЭ-11</c:v>
                </c:pt>
                <c:pt idx="1">
                  <c:v>Математика база ЕГЭ-11</c:v>
                </c:pt>
                <c:pt idx="2">
                  <c:v>Математика ОГЭ-9</c:v>
                </c:pt>
                <c:pt idx="3">
                  <c:v>Математика ВПР-4</c:v>
                </c:pt>
                <c:pt idx="4">
                  <c:v>Читательская грамотность КДР-4</c:v>
                </c:pt>
                <c:pt idx="5">
                  <c:v>Групповой проект КДР-4</c:v>
                </c:pt>
                <c:pt idx="6">
                  <c:v>Окружающий мир ВПР-4</c:v>
                </c:pt>
                <c:pt idx="7">
                  <c:v>Русский язык ВПР-4</c:v>
                </c:pt>
                <c:pt idx="8">
                  <c:v>Русский язык ОГЭ-9</c:v>
                </c:pt>
                <c:pt idx="9">
                  <c:v>Русский язык ЕГЭ-11</c:v>
                </c:pt>
              </c:strCache>
            </c:strRef>
          </c:cat>
          <c:val>
            <c:numRef>
              <c:f>'Индексы по обр. результатам'!$Q$5:$Q$14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6E-4969-8289-C912169A1402}"/>
            </c:ext>
          </c:extLst>
        </c:ser>
        <c:ser>
          <c:idx val="4"/>
          <c:order val="8"/>
          <c:tx>
            <c:v>Граница В-С</c:v>
          </c:tx>
          <c:spPr>
            <a:ln>
              <a:solidFill>
                <a:srgbClr val="00B0F0"/>
              </a:solidFill>
              <a:prstDash val="sysDot"/>
            </a:ln>
          </c:spPr>
          <c:marker>
            <c:symbol val="none"/>
          </c:marker>
          <c:cat>
            <c:strRef>
              <c:f>'Индексы по обр. результатам'!$B$5:$B$14</c:f>
              <c:strCache>
                <c:ptCount val="10"/>
                <c:pt idx="0">
                  <c:v>Математика профиль ЕГЭ-11</c:v>
                </c:pt>
                <c:pt idx="1">
                  <c:v>Математика база ЕГЭ-11</c:v>
                </c:pt>
                <c:pt idx="2">
                  <c:v>Математика ОГЭ-9</c:v>
                </c:pt>
                <c:pt idx="3">
                  <c:v>Математика ВПР-4</c:v>
                </c:pt>
                <c:pt idx="4">
                  <c:v>Читательская грамотность КДР-4</c:v>
                </c:pt>
                <c:pt idx="5">
                  <c:v>Групповой проект КДР-4</c:v>
                </c:pt>
                <c:pt idx="6">
                  <c:v>Окружающий мир ВПР-4</c:v>
                </c:pt>
                <c:pt idx="7">
                  <c:v>Русский язык ВПР-4</c:v>
                </c:pt>
                <c:pt idx="8">
                  <c:v>Русский язык ОГЭ-9</c:v>
                </c:pt>
                <c:pt idx="9">
                  <c:v>Русский язык ЕГЭ-11</c:v>
                </c:pt>
              </c:strCache>
            </c:strRef>
          </c:cat>
          <c:val>
            <c:numRef>
              <c:f>'Индексы по обр. результатам'!$R$5:$R$14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6E-4969-8289-C912169A1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38912"/>
        <c:axId val="83648896"/>
      </c:radarChart>
      <c:catAx>
        <c:axId val="8363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3648896"/>
        <c:crosses val="autoZero"/>
        <c:auto val="1"/>
        <c:lblAlgn val="ctr"/>
        <c:lblOffset val="100"/>
        <c:noMultiLvlLbl val="0"/>
      </c:catAx>
      <c:valAx>
        <c:axId val="836488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363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871391076115496E-4"/>
          <c:y val="4.8611666104916417E-3"/>
          <c:w val="0.21907143663226913"/>
          <c:h val="0.42363519846643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МБОУ СШ № 6</a:t>
            </a:r>
            <a:r>
              <a:rPr lang="ru-RU" sz="1400" b="0" i="0" u="none" strike="noStrike" baseline="0"/>
              <a:t> </a:t>
            </a:r>
            <a:endParaRPr lang="ru-RU" sz="1200" b="1"/>
          </a:p>
        </c:rich>
      </c:tx>
      <c:layout>
        <c:manualLayout>
          <c:xMode val="edge"/>
          <c:yMode val="edge"/>
          <c:x val="0.3489582393096709"/>
          <c:y val="3.681989285700175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18289230292247"/>
          <c:y val="0.37235627364761226"/>
          <c:w val="0.43334798091945148"/>
          <c:h val="0.57629641749326788"/>
        </c:manualLayout>
      </c:layout>
      <c:radarChart>
        <c:radarStyle val="marker"/>
        <c:varyColors val="0"/>
        <c:ser>
          <c:idx val="5"/>
          <c:order val="0"/>
          <c:tx>
            <c:v>2015-2016</c:v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</c:spPr>
          </c:marker>
          <c:cat>
            <c:strRef>
              <c:f>'Индексы по кадрам'!$B$5:$B$9</c:f>
              <c:strCache>
                <c:ptCount val="5"/>
                <c:pt idx="0">
                  <c:v>Стабильность коллектива</c:v>
                </c:pt>
                <c:pt idx="1">
                  <c:v>Качество коллектива</c:v>
                </c:pt>
                <c:pt idx="2">
                  <c:v>Квалификация коллектива</c:v>
                </c:pt>
                <c:pt idx="3">
                  <c:v>Потенциал инноваций</c:v>
                </c:pt>
                <c:pt idx="4">
                  <c:v>Обеспечение педагогами</c:v>
                </c:pt>
              </c:strCache>
            </c:strRef>
          </c:cat>
          <c:val>
            <c:numRef>
              <c:f>'Индексы по кадрам'!$D$5:$D$9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D-4992-A995-03CDA72F276C}"/>
            </c:ext>
          </c:extLst>
        </c:ser>
        <c:ser>
          <c:idx val="6"/>
          <c:order val="1"/>
          <c:tx>
            <c:v>2016-2017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'Индексы по кадрам'!$B$5:$B$9</c:f>
              <c:strCache>
                <c:ptCount val="5"/>
                <c:pt idx="0">
                  <c:v>Стабильность коллектива</c:v>
                </c:pt>
                <c:pt idx="1">
                  <c:v>Качество коллектива</c:v>
                </c:pt>
                <c:pt idx="2">
                  <c:v>Квалификация коллектива</c:v>
                </c:pt>
                <c:pt idx="3">
                  <c:v>Потенциал инноваций</c:v>
                </c:pt>
                <c:pt idx="4">
                  <c:v>Обеспечение педагогами</c:v>
                </c:pt>
              </c:strCache>
            </c:strRef>
          </c:cat>
          <c:val>
            <c:numRef>
              <c:f>'Индексы по кадрам'!$F$5:$F$9</c:f>
              <c:numCache>
                <c:formatCode>0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D-4992-A995-03CDA72F276C}"/>
            </c:ext>
          </c:extLst>
        </c:ser>
        <c:ser>
          <c:idx val="7"/>
          <c:order val="2"/>
          <c:tx>
            <c:v>2017-2018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'Индексы по кадрам'!$B$5:$B$9</c:f>
              <c:strCache>
                <c:ptCount val="5"/>
                <c:pt idx="0">
                  <c:v>Стабильность коллектива</c:v>
                </c:pt>
                <c:pt idx="1">
                  <c:v>Качество коллектива</c:v>
                </c:pt>
                <c:pt idx="2">
                  <c:v>Квалификация коллектива</c:v>
                </c:pt>
                <c:pt idx="3">
                  <c:v>Потенциал инноваций</c:v>
                </c:pt>
                <c:pt idx="4">
                  <c:v>Обеспечение педагогами</c:v>
                </c:pt>
              </c:strCache>
            </c:strRef>
          </c:cat>
          <c:val>
            <c:numRef>
              <c:f>'Индексы по кадрам'!$H$5:$H$9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D-4992-A995-03CDA72F276C}"/>
            </c:ext>
          </c:extLst>
        </c:ser>
        <c:ser>
          <c:idx val="0"/>
          <c:order val="3"/>
          <c:tx>
            <c:v>2018-2019</c:v>
          </c:tx>
          <c:spPr>
            <a:ln w="25400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cat>
            <c:strRef>
              <c:f>'Индексы по кадрам'!$B$5:$B$9</c:f>
              <c:strCache>
                <c:ptCount val="5"/>
                <c:pt idx="0">
                  <c:v>Стабильность коллектива</c:v>
                </c:pt>
                <c:pt idx="1">
                  <c:v>Качество коллектива</c:v>
                </c:pt>
                <c:pt idx="2">
                  <c:v>Квалификация коллектива</c:v>
                </c:pt>
                <c:pt idx="3">
                  <c:v>Потенциал инноваций</c:v>
                </c:pt>
                <c:pt idx="4">
                  <c:v>Обеспечение педагогами</c:v>
                </c:pt>
              </c:strCache>
            </c:strRef>
          </c:cat>
          <c:val>
            <c:numRef>
              <c:f>'Индексы по кадрам'!$J$5:$J$9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D-4B15-ABA4-04EC1E25BC24}"/>
            </c:ext>
          </c:extLst>
        </c:ser>
        <c:ser>
          <c:idx val="1"/>
          <c:order val="4"/>
          <c:tx>
            <c:v>2019-2020</c:v>
          </c:tx>
          <c:spPr>
            <a:ln w="25400">
              <a:solidFill>
                <a:srgbClr val="FF99CC"/>
              </a:solidFill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'Индексы по кадрам'!$B$5:$B$9</c:f>
              <c:strCache>
                <c:ptCount val="5"/>
                <c:pt idx="0">
                  <c:v>Стабильность коллектива</c:v>
                </c:pt>
                <c:pt idx="1">
                  <c:v>Качество коллектива</c:v>
                </c:pt>
                <c:pt idx="2">
                  <c:v>Квалификация коллектива</c:v>
                </c:pt>
                <c:pt idx="3">
                  <c:v>Потенциал инноваций</c:v>
                </c:pt>
                <c:pt idx="4">
                  <c:v>Обеспечение педагогами</c:v>
                </c:pt>
              </c:strCache>
            </c:strRef>
          </c:cat>
          <c:val>
            <c:numRef>
              <c:f>'Индексы по кадрам'!$L$5:$L$9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D-4B15-ABA4-04EC1E25BC24}"/>
            </c:ext>
          </c:extLst>
        </c:ser>
        <c:ser>
          <c:idx val="2"/>
          <c:order val="5"/>
          <c:tx>
            <c:v>2020-2021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'Индексы по кадрам'!$B$5:$B$9</c:f>
              <c:strCache>
                <c:ptCount val="5"/>
                <c:pt idx="0">
                  <c:v>Стабильность коллектива</c:v>
                </c:pt>
                <c:pt idx="1">
                  <c:v>Качество коллектива</c:v>
                </c:pt>
                <c:pt idx="2">
                  <c:v>Квалификация коллектива</c:v>
                </c:pt>
                <c:pt idx="3">
                  <c:v>Потенциал инноваций</c:v>
                </c:pt>
                <c:pt idx="4">
                  <c:v>Обеспечение педагогами</c:v>
                </c:pt>
              </c:strCache>
            </c:strRef>
          </c:cat>
          <c:val>
            <c:numRef>
              <c:f>'Индексы по кадрам'!$N$5:$N$9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D-4B15-ABA4-04EC1E25BC24}"/>
            </c:ext>
          </c:extLst>
        </c:ser>
        <c:ser>
          <c:idx val="3"/>
          <c:order val="6"/>
          <c:tx>
            <c:v>2021-2022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'Индексы по кадрам'!$B$5:$B$9</c:f>
              <c:strCache>
                <c:ptCount val="5"/>
                <c:pt idx="0">
                  <c:v>Стабильность коллектива</c:v>
                </c:pt>
                <c:pt idx="1">
                  <c:v>Качество коллектива</c:v>
                </c:pt>
                <c:pt idx="2">
                  <c:v>Квалификация коллектива</c:v>
                </c:pt>
                <c:pt idx="3">
                  <c:v>Потенциал инноваций</c:v>
                </c:pt>
                <c:pt idx="4">
                  <c:v>Обеспечение педагогами</c:v>
                </c:pt>
              </c:strCache>
            </c:strRef>
          </c:cat>
          <c:val>
            <c:numRef>
              <c:f>'Индексы по кадрам'!$P$5:$P$9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D-4B15-ABA4-04EC1E25BC24}"/>
            </c:ext>
          </c:extLst>
        </c:ser>
        <c:ser>
          <c:idx val="8"/>
          <c:order val="7"/>
          <c:tx>
            <c:v>Граница А-В</c:v>
          </c:tx>
          <c:spPr>
            <a:ln w="285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по кадрам'!$B$5:$B$9</c:f>
              <c:strCache>
                <c:ptCount val="5"/>
                <c:pt idx="0">
                  <c:v>Стабильность коллектива</c:v>
                </c:pt>
                <c:pt idx="1">
                  <c:v>Качество коллектива</c:v>
                </c:pt>
                <c:pt idx="2">
                  <c:v>Квалификация коллектива</c:v>
                </c:pt>
                <c:pt idx="3">
                  <c:v>Потенциал инноваций</c:v>
                </c:pt>
                <c:pt idx="4">
                  <c:v>Обеспечение педагогами</c:v>
                </c:pt>
              </c:strCache>
            </c:strRef>
          </c:cat>
          <c:val>
            <c:numRef>
              <c:f>'Индексы по кадрам'!$Q$5:$Q$9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D-4992-A995-03CDA72F276C}"/>
            </c:ext>
          </c:extLst>
        </c:ser>
        <c:ser>
          <c:idx val="9"/>
          <c:order val="8"/>
          <c:tx>
            <c:v>Граница В-С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по кадрам'!$B$5:$B$9</c:f>
              <c:strCache>
                <c:ptCount val="5"/>
                <c:pt idx="0">
                  <c:v>Стабильность коллектива</c:v>
                </c:pt>
                <c:pt idx="1">
                  <c:v>Качество коллектива</c:v>
                </c:pt>
                <c:pt idx="2">
                  <c:v>Квалификация коллектива</c:v>
                </c:pt>
                <c:pt idx="3">
                  <c:v>Потенциал инноваций</c:v>
                </c:pt>
                <c:pt idx="4">
                  <c:v>Обеспечение педагогами</c:v>
                </c:pt>
              </c:strCache>
            </c:strRef>
          </c:cat>
          <c:val>
            <c:numRef>
              <c:f>'Индексы по кадрам'!$R$5:$R$9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D-4992-A995-03CDA72F2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84000"/>
        <c:axId val="84385792"/>
      </c:radarChart>
      <c:catAx>
        <c:axId val="84384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385792"/>
        <c:crosses val="autoZero"/>
        <c:auto val="1"/>
        <c:lblAlgn val="ctr"/>
        <c:lblOffset val="100"/>
        <c:noMultiLvlLbl val="0"/>
      </c:catAx>
      <c:valAx>
        <c:axId val="84385792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rgbClr val="C9C9C9"/>
              </a:solidFill>
            </a:ln>
          </c:spPr>
        </c:majorGridlines>
        <c:numFmt formatCode="General" sourceLinked="1"/>
        <c:majorTickMark val="none"/>
        <c:minorTickMark val="none"/>
        <c:tickLblPos val="none"/>
        <c:spPr>
          <a:ln>
            <a:solidFill>
              <a:schemeClr val="bg1"/>
            </a:solidFill>
          </a:ln>
        </c:spPr>
        <c:crossAx val="8438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3.6905515476486645E-3"/>
          <c:w val="0.25216930203602816"/>
          <c:h val="0.48869863994273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МБОУ СШ № 6</a:t>
            </a:r>
            <a:r>
              <a:rPr lang="ru-RU" sz="1400" b="0" i="0" u="none" strike="noStrike" baseline="0"/>
              <a:t> </a:t>
            </a:r>
            <a:endParaRPr lang="ru-RU" sz="1200" b="1"/>
          </a:p>
        </c:rich>
      </c:tx>
      <c:layout>
        <c:manualLayout>
          <c:xMode val="edge"/>
          <c:yMode val="edge"/>
          <c:x val="0.3489582393096709"/>
          <c:y val="3.681989285700175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022663914583493"/>
          <c:y val="0.36572764768040361"/>
          <c:w val="0.39481874474428563"/>
          <c:h val="0.53892708865937211"/>
        </c:manualLayout>
      </c:layout>
      <c:radarChart>
        <c:radarStyle val="marker"/>
        <c:varyColors val="0"/>
        <c:ser>
          <c:idx val="5"/>
          <c:order val="0"/>
          <c:tx>
            <c:v>2015-2016</c:v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</c:spPr>
          </c:marker>
          <c:cat>
            <c:strRef>
              <c:f>'Индексы по инфраструктуре'!$B$5:$B$9</c:f>
              <c:strCache>
                <c:ptCount val="5"/>
                <c:pt idx="0">
                  <c:v>Состояние основных фондов</c:v>
                </c:pt>
                <c:pt idx="1">
                  <c:v>Оснащённость движимым имуществом</c:v>
                </c:pt>
                <c:pt idx="2">
                  <c:v>Обеспечение муниципальным заданием</c:v>
                </c:pt>
                <c:pt idx="3">
                  <c:v>Увеличение материальных запасов</c:v>
                </c:pt>
                <c:pt idx="4">
                  <c:v>Обеспечение оплатой труда 1 сотрудника</c:v>
                </c:pt>
              </c:strCache>
            </c:strRef>
          </c:cat>
          <c:val>
            <c:numRef>
              <c:f>'Индексы по инфраструктуре'!$D$5:$D$9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C-4B62-856A-D7D6369CEB55}"/>
            </c:ext>
          </c:extLst>
        </c:ser>
        <c:ser>
          <c:idx val="6"/>
          <c:order val="1"/>
          <c:tx>
            <c:v>2016-2017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'Индексы по инфраструктуре'!$B$5:$B$9</c:f>
              <c:strCache>
                <c:ptCount val="5"/>
                <c:pt idx="0">
                  <c:v>Состояние основных фондов</c:v>
                </c:pt>
                <c:pt idx="1">
                  <c:v>Оснащённость движимым имуществом</c:v>
                </c:pt>
                <c:pt idx="2">
                  <c:v>Обеспечение муниципальным заданием</c:v>
                </c:pt>
                <c:pt idx="3">
                  <c:v>Увеличение материальных запасов</c:v>
                </c:pt>
                <c:pt idx="4">
                  <c:v>Обеспечение оплатой труда 1 сотрудника</c:v>
                </c:pt>
              </c:strCache>
            </c:strRef>
          </c:cat>
          <c:val>
            <c:numRef>
              <c:f>'Индексы по инфраструктуре'!$F$5:$F$9</c:f>
              <c:numCache>
                <c:formatCode>0</c:formatCode>
                <c:ptCount val="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C-4B62-856A-D7D6369CEB55}"/>
            </c:ext>
          </c:extLst>
        </c:ser>
        <c:ser>
          <c:idx val="7"/>
          <c:order val="2"/>
          <c:tx>
            <c:v>2017-2018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'Индексы по инфраструктуре'!$B$5:$B$9</c:f>
              <c:strCache>
                <c:ptCount val="5"/>
                <c:pt idx="0">
                  <c:v>Состояние основных фондов</c:v>
                </c:pt>
                <c:pt idx="1">
                  <c:v>Оснащённость движимым имуществом</c:v>
                </c:pt>
                <c:pt idx="2">
                  <c:v>Обеспечение муниципальным заданием</c:v>
                </c:pt>
                <c:pt idx="3">
                  <c:v>Увеличение материальных запасов</c:v>
                </c:pt>
                <c:pt idx="4">
                  <c:v>Обеспечение оплатой труда 1 сотрудника</c:v>
                </c:pt>
              </c:strCache>
            </c:strRef>
          </c:cat>
          <c:val>
            <c:numRef>
              <c:f>'Индексы по инфраструктуре'!$H$5:$H$9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1C-4B62-856A-D7D6369CEB55}"/>
            </c:ext>
          </c:extLst>
        </c:ser>
        <c:ser>
          <c:idx val="0"/>
          <c:order val="3"/>
          <c:tx>
            <c:v>2018-2019</c:v>
          </c:tx>
          <c:spPr>
            <a:ln w="25400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cat>
            <c:strRef>
              <c:f>'Индексы по инфраструктуре'!$B$5:$B$9</c:f>
              <c:strCache>
                <c:ptCount val="5"/>
                <c:pt idx="0">
                  <c:v>Состояние основных фондов</c:v>
                </c:pt>
                <c:pt idx="1">
                  <c:v>Оснащённость движимым имуществом</c:v>
                </c:pt>
                <c:pt idx="2">
                  <c:v>Обеспечение муниципальным заданием</c:v>
                </c:pt>
                <c:pt idx="3">
                  <c:v>Увеличение материальных запасов</c:v>
                </c:pt>
                <c:pt idx="4">
                  <c:v>Обеспечение оплатой труда 1 сотрудника</c:v>
                </c:pt>
              </c:strCache>
            </c:strRef>
          </c:cat>
          <c:val>
            <c:numRef>
              <c:f>'Индексы по инфраструктуре'!$J$5:$J$9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F-4D90-A1B9-CE23EA4CBE08}"/>
            </c:ext>
          </c:extLst>
        </c:ser>
        <c:ser>
          <c:idx val="1"/>
          <c:order val="4"/>
          <c:tx>
            <c:v>2019-2020</c:v>
          </c:tx>
          <c:spPr>
            <a:ln w="25400">
              <a:solidFill>
                <a:srgbClr val="FF99CC"/>
              </a:solidFill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'Индексы по инфраструктуре'!$B$5:$B$9</c:f>
              <c:strCache>
                <c:ptCount val="5"/>
                <c:pt idx="0">
                  <c:v>Состояние основных фондов</c:v>
                </c:pt>
                <c:pt idx="1">
                  <c:v>Оснащённость движимым имуществом</c:v>
                </c:pt>
                <c:pt idx="2">
                  <c:v>Обеспечение муниципальным заданием</c:v>
                </c:pt>
                <c:pt idx="3">
                  <c:v>Увеличение материальных запасов</c:v>
                </c:pt>
                <c:pt idx="4">
                  <c:v>Обеспечение оплатой труда 1 сотрудника</c:v>
                </c:pt>
              </c:strCache>
            </c:strRef>
          </c:cat>
          <c:val>
            <c:numRef>
              <c:f>'Индексы по инфраструктуре'!$L$5:$L$9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F-4D90-A1B9-CE23EA4CBE08}"/>
            </c:ext>
          </c:extLst>
        </c:ser>
        <c:ser>
          <c:idx val="2"/>
          <c:order val="5"/>
          <c:tx>
            <c:v>2020-2021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'Индексы по инфраструктуре'!$B$5:$B$9</c:f>
              <c:strCache>
                <c:ptCount val="5"/>
                <c:pt idx="0">
                  <c:v>Состояние основных фондов</c:v>
                </c:pt>
                <c:pt idx="1">
                  <c:v>Оснащённость движимым имуществом</c:v>
                </c:pt>
                <c:pt idx="2">
                  <c:v>Обеспечение муниципальным заданием</c:v>
                </c:pt>
                <c:pt idx="3">
                  <c:v>Увеличение материальных запасов</c:v>
                </c:pt>
                <c:pt idx="4">
                  <c:v>Обеспечение оплатой труда 1 сотрудника</c:v>
                </c:pt>
              </c:strCache>
            </c:strRef>
          </c:cat>
          <c:val>
            <c:numRef>
              <c:f>'Индексы по инфраструктуре'!$N$5:$N$9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F-4D90-A1B9-CE23EA4CBE08}"/>
            </c:ext>
          </c:extLst>
        </c:ser>
        <c:ser>
          <c:idx val="3"/>
          <c:order val="6"/>
          <c:tx>
            <c:v>2021-2022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'Индексы по инфраструктуре'!$B$5:$B$9</c:f>
              <c:strCache>
                <c:ptCount val="5"/>
                <c:pt idx="0">
                  <c:v>Состояние основных фондов</c:v>
                </c:pt>
                <c:pt idx="1">
                  <c:v>Оснащённость движимым имуществом</c:v>
                </c:pt>
                <c:pt idx="2">
                  <c:v>Обеспечение муниципальным заданием</c:v>
                </c:pt>
                <c:pt idx="3">
                  <c:v>Увеличение материальных запасов</c:v>
                </c:pt>
                <c:pt idx="4">
                  <c:v>Обеспечение оплатой труда 1 сотрудника</c:v>
                </c:pt>
              </c:strCache>
            </c:strRef>
          </c:cat>
          <c:val>
            <c:numRef>
              <c:f>'Индексы по инфраструктуре'!$P$5:$P$9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F-4D90-A1B9-CE23EA4CBE08}"/>
            </c:ext>
          </c:extLst>
        </c:ser>
        <c:ser>
          <c:idx val="8"/>
          <c:order val="7"/>
          <c:tx>
            <c:v>Граница А-В</c:v>
          </c:tx>
          <c:spPr>
            <a:ln w="285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по инфраструктуре'!$B$5:$B$9</c:f>
              <c:strCache>
                <c:ptCount val="5"/>
                <c:pt idx="0">
                  <c:v>Состояние основных фондов</c:v>
                </c:pt>
                <c:pt idx="1">
                  <c:v>Оснащённость движимым имуществом</c:v>
                </c:pt>
                <c:pt idx="2">
                  <c:v>Обеспечение муниципальным заданием</c:v>
                </c:pt>
                <c:pt idx="3">
                  <c:v>Увеличение материальных запасов</c:v>
                </c:pt>
                <c:pt idx="4">
                  <c:v>Обеспечение оплатой труда 1 сотрудника</c:v>
                </c:pt>
              </c:strCache>
            </c:strRef>
          </c:cat>
          <c:val>
            <c:numRef>
              <c:f>'Индексы по инфраструктуре'!$Q$5:$Q$9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1C-4B62-856A-D7D6369CEB55}"/>
            </c:ext>
          </c:extLst>
        </c:ser>
        <c:ser>
          <c:idx val="9"/>
          <c:order val="8"/>
          <c:tx>
            <c:v>Граница В-С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по инфраструктуре'!$B$5:$B$9</c:f>
              <c:strCache>
                <c:ptCount val="5"/>
                <c:pt idx="0">
                  <c:v>Состояние основных фондов</c:v>
                </c:pt>
                <c:pt idx="1">
                  <c:v>Оснащённость движимым имуществом</c:v>
                </c:pt>
                <c:pt idx="2">
                  <c:v>Обеспечение муниципальным заданием</c:v>
                </c:pt>
                <c:pt idx="3">
                  <c:v>Увеличение материальных запасов</c:v>
                </c:pt>
                <c:pt idx="4">
                  <c:v>Обеспечение оплатой труда 1 сотрудника</c:v>
                </c:pt>
              </c:strCache>
            </c:strRef>
          </c:cat>
          <c:val>
            <c:numRef>
              <c:f>'Индексы по инфраструктуре'!$R$5:$R$9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1C-4B62-856A-D7D6369C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419328"/>
        <c:axId val="84420864"/>
      </c:radarChart>
      <c:catAx>
        <c:axId val="84419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420864"/>
        <c:crosses val="autoZero"/>
        <c:auto val="1"/>
        <c:lblAlgn val="ctr"/>
        <c:lblOffset val="100"/>
        <c:noMultiLvlLbl val="0"/>
      </c:catAx>
      <c:valAx>
        <c:axId val="84420864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rgbClr val="C9C9C9"/>
              </a:solidFill>
            </a:ln>
          </c:spPr>
        </c:majorGridlines>
        <c:numFmt formatCode="General" sourceLinked="1"/>
        <c:majorTickMark val="none"/>
        <c:minorTickMark val="none"/>
        <c:tickLblPos val="none"/>
        <c:spPr>
          <a:ln>
            <a:solidFill>
              <a:schemeClr val="bg1"/>
            </a:solidFill>
          </a:ln>
        </c:spPr>
        <c:crossAx val="8441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3.6905515476486645E-3"/>
          <c:w val="0.24971576227390177"/>
          <c:h val="0.4708290554589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МБОУ СШ № 6</a:t>
            </a:r>
            <a:r>
              <a:rPr lang="ru-RU" sz="1400" b="0" i="0" u="none" strike="noStrike" baseline="0"/>
              <a:t> </a:t>
            </a:r>
            <a:endParaRPr lang="ru-RU" sz="1200" b="1"/>
          </a:p>
        </c:rich>
      </c:tx>
      <c:layout>
        <c:manualLayout>
          <c:xMode val="edge"/>
          <c:yMode val="edge"/>
          <c:x val="0.3489582393096709"/>
          <c:y val="3.681989285700175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660031771904322"/>
          <c:y val="0.38338294100671971"/>
          <c:w val="0.40540962268341874"/>
          <c:h val="0.55309779994778141"/>
        </c:manualLayout>
      </c:layout>
      <c:radarChart>
        <c:radarStyle val="marker"/>
        <c:varyColors val="0"/>
        <c:ser>
          <c:idx val="5"/>
          <c:order val="0"/>
          <c:tx>
            <c:v>2015-2016</c:v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</c:spPr>
          </c:marker>
          <c:cat>
            <c:strRef>
              <c:f>'Индексы по партнёрству'!$B$5:$B$9</c:f>
              <c:strCache>
                <c:ptCount val="5"/>
                <c:pt idx="0">
                  <c:v>Партнёрские отношения</c:v>
                </c:pt>
                <c:pt idx="1">
                  <c:v>Межведомственное учебное партнёрство</c:v>
                </c:pt>
                <c:pt idx="2">
                  <c:v>Ведомственное учебное партнёрство</c:v>
                </c:pt>
                <c:pt idx="3">
                  <c:v>Согласованность образовательных результатов</c:v>
                </c:pt>
                <c:pt idx="4">
                  <c:v>Привлечение преподавателей ВУЗ и СПО</c:v>
                </c:pt>
              </c:strCache>
            </c:strRef>
          </c:cat>
          <c:val>
            <c:numRef>
              <c:f>'Индексы по партнёрству'!$D$5:$D$9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1-492F-BE3A-0A021403019E}"/>
            </c:ext>
          </c:extLst>
        </c:ser>
        <c:ser>
          <c:idx val="6"/>
          <c:order val="1"/>
          <c:tx>
            <c:v>2016-2017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'Индексы по партнёрству'!$B$5:$B$9</c:f>
              <c:strCache>
                <c:ptCount val="5"/>
                <c:pt idx="0">
                  <c:v>Партнёрские отношения</c:v>
                </c:pt>
                <c:pt idx="1">
                  <c:v>Межведомственное учебное партнёрство</c:v>
                </c:pt>
                <c:pt idx="2">
                  <c:v>Ведомственное учебное партнёрство</c:v>
                </c:pt>
                <c:pt idx="3">
                  <c:v>Согласованность образовательных результатов</c:v>
                </c:pt>
                <c:pt idx="4">
                  <c:v>Привлечение преподавателей ВУЗ и СПО</c:v>
                </c:pt>
              </c:strCache>
            </c:strRef>
          </c:cat>
          <c:val>
            <c:numRef>
              <c:f>'Индексы по партнёрству'!$F$5:$F$9</c:f>
              <c:numCache>
                <c:formatCode>0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1-492F-BE3A-0A021403019E}"/>
            </c:ext>
          </c:extLst>
        </c:ser>
        <c:ser>
          <c:idx val="7"/>
          <c:order val="2"/>
          <c:tx>
            <c:v>2017-2018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'Индексы по партнёрству'!$B$5:$B$9</c:f>
              <c:strCache>
                <c:ptCount val="5"/>
                <c:pt idx="0">
                  <c:v>Партнёрские отношения</c:v>
                </c:pt>
                <c:pt idx="1">
                  <c:v>Межведомственное учебное партнёрство</c:v>
                </c:pt>
                <c:pt idx="2">
                  <c:v>Ведомственное учебное партнёрство</c:v>
                </c:pt>
                <c:pt idx="3">
                  <c:v>Согласованность образовательных результатов</c:v>
                </c:pt>
                <c:pt idx="4">
                  <c:v>Привлечение преподавателей ВУЗ и СПО</c:v>
                </c:pt>
              </c:strCache>
            </c:strRef>
          </c:cat>
          <c:val>
            <c:numRef>
              <c:f>'Индексы по партнёрству'!$H$5:$H$9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1-492F-BE3A-0A021403019E}"/>
            </c:ext>
          </c:extLst>
        </c:ser>
        <c:ser>
          <c:idx val="0"/>
          <c:order val="3"/>
          <c:tx>
            <c:v>2018-2019</c:v>
          </c:tx>
          <c:spPr>
            <a:ln w="25400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cat>
            <c:strRef>
              <c:f>'Индексы по партнёрству'!$B$5:$B$9</c:f>
              <c:strCache>
                <c:ptCount val="5"/>
                <c:pt idx="0">
                  <c:v>Партнёрские отношения</c:v>
                </c:pt>
                <c:pt idx="1">
                  <c:v>Межведомственное учебное партнёрство</c:v>
                </c:pt>
                <c:pt idx="2">
                  <c:v>Ведомственное учебное партнёрство</c:v>
                </c:pt>
                <c:pt idx="3">
                  <c:v>Согласованность образовательных результатов</c:v>
                </c:pt>
                <c:pt idx="4">
                  <c:v>Привлечение преподавателей ВУЗ и СПО</c:v>
                </c:pt>
              </c:strCache>
            </c:strRef>
          </c:cat>
          <c:val>
            <c:numRef>
              <c:f>'Индексы по партнёрству'!$J$5:$J$9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7-4424-A9C1-77A09CD2D90A}"/>
            </c:ext>
          </c:extLst>
        </c:ser>
        <c:ser>
          <c:idx val="1"/>
          <c:order val="4"/>
          <c:tx>
            <c:v>2019-2020</c:v>
          </c:tx>
          <c:spPr>
            <a:ln w="25400">
              <a:solidFill>
                <a:srgbClr val="FF99CC"/>
              </a:solidFill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'Индексы по партнёрству'!$B$5:$B$9</c:f>
              <c:strCache>
                <c:ptCount val="5"/>
                <c:pt idx="0">
                  <c:v>Партнёрские отношения</c:v>
                </c:pt>
                <c:pt idx="1">
                  <c:v>Межведомственное учебное партнёрство</c:v>
                </c:pt>
                <c:pt idx="2">
                  <c:v>Ведомственное учебное партнёрство</c:v>
                </c:pt>
                <c:pt idx="3">
                  <c:v>Согласованность образовательных результатов</c:v>
                </c:pt>
                <c:pt idx="4">
                  <c:v>Привлечение преподавателей ВУЗ и СПО</c:v>
                </c:pt>
              </c:strCache>
            </c:strRef>
          </c:cat>
          <c:val>
            <c:numRef>
              <c:f>'Индексы по партнёрству'!$L$5:$L$9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7-4424-A9C1-77A09CD2D90A}"/>
            </c:ext>
          </c:extLst>
        </c:ser>
        <c:ser>
          <c:idx val="2"/>
          <c:order val="5"/>
          <c:tx>
            <c:v>2020-2021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'Индексы по партнёрству'!$B$5:$B$9</c:f>
              <c:strCache>
                <c:ptCount val="5"/>
                <c:pt idx="0">
                  <c:v>Партнёрские отношения</c:v>
                </c:pt>
                <c:pt idx="1">
                  <c:v>Межведомственное учебное партнёрство</c:v>
                </c:pt>
                <c:pt idx="2">
                  <c:v>Ведомственное учебное партнёрство</c:v>
                </c:pt>
                <c:pt idx="3">
                  <c:v>Согласованность образовательных результатов</c:v>
                </c:pt>
                <c:pt idx="4">
                  <c:v>Привлечение преподавателей ВУЗ и СПО</c:v>
                </c:pt>
              </c:strCache>
            </c:strRef>
          </c:cat>
          <c:val>
            <c:numRef>
              <c:f>'Индексы по партнёрству'!$N$5:$N$9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7-4424-A9C1-77A09CD2D90A}"/>
            </c:ext>
          </c:extLst>
        </c:ser>
        <c:ser>
          <c:idx val="3"/>
          <c:order val="6"/>
          <c:tx>
            <c:v>2021-2022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'Индексы по партнёрству'!$B$5:$B$9</c:f>
              <c:strCache>
                <c:ptCount val="5"/>
                <c:pt idx="0">
                  <c:v>Партнёрские отношения</c:v>
                </c:pt>
                <c:pt idx="1">
                  <c:v>Межведомственное учебное партнёрство</c:v>
                </c:pt>
                <c:pt idx="2">
                  <c:v>Ведомственное учебное партнёрство</c:v>
                </c:pt>
                <c:pt idx="3">
                  <c:v>Согласованность образовательных результатов</c:v>
                </c:pt>
                <c:pt idx="4">
                  <c:v>Привлечение преподавателей ВУЗ и СПО</c:v>
                </c:pt>
              </c:strCache>
            </c:strRef>
          </c:cat>
          <c:val>
            <c:numRef>
              <c:f>'Индексы по партнёрству'!$P$5:$P$9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D7-4424-A9C1-77A09CD2D90A}"/>
            </c:ext>
          </c:extLst>
        </c:ser>
        <c:ser>
          <c:idx val="8"/>
          <c:order val="7"/>
          <c:tx>
            <c:v>Граница А-В</c:v>
          </c:tx>
          <c:spPr>
            <a:ln w="285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по партнёрству'!$B$5:$B$9</c:f>
              <c:strCache>
                <c:ptCount val="5"/>
                <c:pt idx="0">
                  <c:v>Партнёрские отношения</c:v>
                </c:pt>
                <c:pt idx="1">
                  <c:v>Межведомственное учебное партнёрство</c:v>
                </c:pt>
                <c:pt idx="2">
                  <c:v>Ведомственное учебное партнёрство</c:v>
                </c:pt>
                <c:pt idx="3">
                  <c:v>Согласованность образовательных результатов</c:v>
                </c:pt>
                <c:pt idx="4">
                  <c:v>Привлечение преподавателей ВУЗ и СПО</c:v>
                </c:pt>
              </c:strCache>
            </c:strRef>
          </c:cat>
          <c:val>
            <c:numRef>
              <c:f>'Индексы по партнёрству'!$Q$5:$Q$9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1-492F-BE3A-0A021403019E}"/>
            </c:ext>
          </c:extLst>
        </c:ser>
        <c:ser>
          <c:idx val="9"/>
          <c:order val="8"/>
          <c:tx>
            <c:v>Граница В-С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по партнёрству'!$B$5:$B$9</c:f>
              <c:strCache>
                <c:ptCount val="5"/>
                <c:pt idx="0">
                  <c:v>Партнёрские отношения</c:v>
                </c:pt>
                <c:pt idx="1">
                  <c:v>Межведомственное учебное партнёрство</c:v>
                </c:pt>
                <c:pt idx="2">
                  <c:v>Ведомственное учебное партнёрство</c:v>
                </c:pt>
                <c:pt idx="3">
                  <c:v>Согласованность образовательных результатов</c:v>
                </c:pt>
                <c:pt idx="4">
                  <c:v>Привлечение преподавателей ВУЗ и СПО</c:v>
                </c:pt>
              </c:strCache>
            </c:strRef>
          </c:cat>
          <c:val>
            <c:numRef>
              <c:f>'Индексы по партнёрству'!$R$5:$R$9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1-492F-BE3A-0A0214030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34624"/>
        <c:axId val="84636416"/>
      </c:radarChart>
      <c:catAx>
        <c:axId val="8463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636416"/>
        <c:crosses val="autoZero"/>
        <c:auto val="1"/>
        <c:lblAlgn val="ctr"/>
        <c:lblOffset val="100"/>
        <c:noMultiLvlLbl val="0"/>
      </c:catAx>
      <c:valAx>
        <c:axId val="84636416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rgbClr val="C9C9C9"/>
              </a:solidFill>
            </a:ln>
          </c:spPr>
        </c:majorGridlines>
        <c:numFmt formatCode="General" sourceLinked="1"/>
        <c:majorTickMark val="none"/>
        <c:minorTickMark val="none"/>
        <c:tickLblPos val="none"/>
        <c:spPr>
          <a:ln>
            <a:solidFill>
              <a:schemeClr val="bg1"/>
            </a:solidFill>
          </a:ln>
        </c:spPr>
        <c:crossAx val="8463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3.6905515476486645E-3"/>
          <c:w val="0.23552030558997364"/>
          <c:h val="0.49662338019265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u="none" strike="noStrike" baseline="0">
                <a:effectLst/>
              </a:rPr>
              <a:t>МБОУ СШ № 6</a:t>
            </a:r>
            <a:r>
              <a:rPr lang="ru-RU" sz="1400" b="0" i="0" u="none" strike="noStrike" baseline="0"/>
              <a:t> </a:t>
            </a:r>
            <a:endParaRPr lang="ru-RU" sz="1200" b="1"/>
          </a:p>
        </c:rich>
      </c:tx>
      <c:layout>
        <c:manualLayout>
          <c:xMode val="edge"/>
          <c:yMode val="edge"/>
          <c:x val="0.35269504621904751"/>
          <c:y val="3.04568609075398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505297439914254"/>
          <c:y val="0.42764713358198647"/>
          <c:w val="0.39105822717683014"/>
          <c:h val="0.52711745843299518"/>
        </c:manualLayout>
      </c:layout>
      <c:radarChart>
        <c:radarStyle val="marker"/>
        <c:varyColors val="0"/>
        <c:ser>
          <c:idx val="1"/>
          <c:order val="0"/>
          <c:tx>
            <c:v>2015-2016</c:v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'Индексы внеучебных достижений'!$B$5:$B$14</c:f>
              <c:strCache>
                <c:ptCount val="10"/>
                <c:pt idx="0">
                  <c:v>Участие в муниципальных мероприятиях</c:v>
                </c:pt>
                <c:pt idx="1">
                  <c:v>Активность участия в муниципальных мероприятиях</c:v>
                </c:pt>
                <c:pt idx="2">
                  <c:v>Результативность участия в муниципальных мероприятиях</c:v>
                </c:pt>
                <c:pt idx="3">
                  <c:v>Вовлечённость в муниципальные мероприятия</c:v>
                </c:pt>
                <c:pt idx="4">
                  <c:v>Участие в региональных мероприятиях</c:v>
                </c:pt>
                <c:pt idx="5">
                  <c:v>Активность участия в региональных мероприятиях</c:v>
                </c:pt>
                <c:pt idx="6">
                  <c:v>Результативность участия в региональных мероприятиях</c:v>
                </c:pt>
                <c:pt idx="7">
                  <c:v>Участие в федеральных мероприятиях</c:v>
                </c:pt>
                <c:pt idx="8">
                  <c:v>Активность участия в федеральных мероприятиях</c:v>
                </c:pt>
                <c:pt idx="9">
                  <c:v>Результативность участия в федеральных мероприятиях</c:v>
                </c:pt>
              </c:strCache>
            </c:strRef>
          </c:cat>
          <c:val>
            <c:numRef>
              <c:f>'Индексы внеучебных достижений'!$D$5:$D$14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9-4273-AF23-F07C9F663FCB}"/>
            </c:ext>
          </c:extLst>
        </c:ser>
        <c:ser>
          <c:idx val="0"/>
          <c:order val="1"/>
          <c:tx>
            <c:v>2016-2017</c:v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C00"/>
              </a:solidFill>
              <a:ln w="9525">
                <a:solidFill>
                  <a:srgbClr val="FFCC00"/>
                </a:solidFill>
              </a:ln>
              <a:effectLst/>
            </c:spPr>
          </c:marker>
          <c:cat>
            <c:strRef>
              <c:f>'Индексы внеучебных достижений'!$B$5:$B$14</c:f>
              <c:strCache>
                <c:ptCount val="10"/>
                <c:pt idx="0">
                  <c:v>Участие в муниципальных мероприятиях</c:v>
                </c:pt>
                <c:pt idx="1">
                  <c:v>Активность участия в муниципальных мероприятиях</c:v>
                </c:pt>
                <c:pt idx="2">
                  <c:v>Результативность участия в муниципальных мероприятиях</c:v>
                </c:pt>
                <c:pt idx="3">
                  <c:v>Вовлечённость в муниципальные мероприятия</c:v>
                </c:pt>
                <c:pt idx="4">
                  <c:v>Участие в региональных мероприятиях</c:v>
                </c:pt>
                <c:pt idx="5">
                  <c:v>Активность участия в региональных мероприятиях</c:v>
                </c:pt>
                <c:pt idx="6">
                  <c:v>Результативность участия в региональных мероприятиях</c:v>
                </c:pt>
                <c:pt idx="7">
                  <c:v>Участие в федеральных мероприятиях</c:v>
                </c:pt>
                <c:pt idx="8">
                  <c:v>Активность участия в федеральных мероприятиях</c:v>
                </c:pt>
                <c:pt idx="9">
                  <c:v>Результативность участия в федеральных мероприятиях</c:v>
                </c:pt>
              </c:strCache>
            </c:strRef>
          </c:cat>
          <c:val>
            <c:numRef>
              <c:f>'Индексы внеучебных достижений'!$F$5:$F$14</c:f>
              <c:numCache>
                <c:formatCode>0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9-4273-AF23-F07C9F663FCB}"/>
            </c:ext>
          </c:extLst>
        </c:ser>
        <c:ser>
          <c:idx val="2"/>
          <c:order val="2"/>
          <c:tx>
            <c:v>2017-2018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strRef>
              <c:f>'Индексы внеучебных достижений'!$B$5:$B$14</c:f>
              <c:strCache>
                <c:ptCount val="10"/>
                <c:pt idx="0">
                  <c:v>Участие в муниципальных мероприятиях</c:v>
                </c:pt>
                <c:pt idx="1">
                  <c:v>Активность участия в муниципальных мероприятиях</c:v>
                </c:pt>
                <c:pt idx="2">
                  <c:v>Результативность участия в муниципальных мероприятиях</c:v>
                </c:pt>
                <c:pt idx="3">
                  <c:v>Вовлечённость в муниципальные мероприятия</c:v>
                </c:pt>
                <c:pt idx="4">
                  <c:v>Участие в региональных мероприятиях</c:v>
                </c:pt>
                <c:pt idx="5">
                  <c:v>Активность участия в региональных мероприятиях</c:v>
                </c:pt>
                <c:pt idx="6">
                  <c:v>Результативность участия в региональных мероприятиях</c:v>
                </c:pt>
                <c:pt idx="7">
                  <c:v>Участие в федеральных мероприятиях</c:v>
                </c:pt>
                <c:pt idx="8">
                  <c:v>Активность участия в федеральных мероприятиях</c:v>
                </c:pt>
                <c:pt idx="9">
                  <c:v>Результативность участия в федеральных мероприятиях</c:v>
                </c:pt>
              </c:strCache>
            </c:strRef>
          </c:cat>
          <c:val>
            <c:numRef>
              <c:f>'Индексы внеучебных достижений'!$H$5:$H$14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39-4273-AF23-F07C9F663FCB}"/>
            </c:ext>
          </c:extLst>
        </c:ser>
        <c:ser>
          <c:idx val="5"/>
          <c:order val="3"/>
          <c:tx>
            <c:v>2018-2019</c:v>
          </c:tx>
          <c:spPr>
            <a:ln w="25400">
              <a:solidFill>
                <a:srgbClr val="0000CC"/>
              </a:solidFill>
            </a:ln>
          </c:spPr>
          <c:marker>
            <c:symbol val="circle"/>
            <c:size val="5"/>
            <c:spPr>
              <a:solidFill>
                <a:srgbClr val="0000CC"/>
              </a:solidFill>
              <a:ln>
                <a:solidFill>
                  <a:srgbClr val="0000CC"/>
                </a:solidFill>
              </a:ln>
            </c:spPr>
          </c:marker>
          <c:cat>
            <c:strRef>
              <c:f>'Индексы внеучебных достижений'!$B$5:$B$14</c:f>
              <c:strCache>
                <c:ptCount val="10"/>
                <c:pt idx="0">
                  <c:v>Участие в муниципальных мероприятиях</c:v>
                </c:pt>
                <c:pt idx="1">
                  <c:v>Активность участия в муниципальных мероприятиях</c:v>
                </c:pt>
                <c:pt idx="2">
                  <c:v>Результативность участия в муниципальных мероприятиях</c:v>
                </c:pt>
                <c:pt idx="3">
                  <c:v>Вовлечённость в муниципальные мероприятия</c:v>
                </c:pt>
                <c:pt idx="4">
                  <c:v>Участие в региональных мероприятиях</c:v>
                </c:pt>
                <c:pt idx="5">
                  <c:v>Активность участия в региональных мероприятиях</c:v>
                </c:pt>
                <c:pt idx="6">
                  <c:v>Результативность участия в региональных мероприятиях</c:v>
                </c:pt>
                <c:pt idx="7">
                  <c:v>Участие в федеральных мероприятиях</c:v>
                </c:pt>
                <c:pt idx="8">
                  <c:v>Активность участия в федеральных мероприятиях</c:v>
                </c:pt>
                <c:pt idx="9">
                  <c:v>Результативность участия в федеральных мероприятиях</c:v>
                </c:pt>
              </c:strCache>
            </c:strRef>
          </c:cat>
          <c:val>
            <c:numRef>
              <c:f>'Индексы внеучебных достижений'!$J$5:$J$14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A-44E1-AB57-79E19746FDD7}"/>
            </c:ext>
          </c:extLst>
        </c:ser>
        <c:ser>
          <c:idx val="6"/>
          <c:order val="4"/>
          <c:tx>
            <c:v>2019-2020</c:v>
          </c:tx>
          <c:spPr>
            <a:ln w="25400">
              <a:solidFill>
                <a:srgbClr val="FF99CC"/>
              </a:solidFill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</a:ln>
            </c:spPr>
          </c:marker>
          <c:cat>
            <c:strRef>
              <c:f>'Индексы внеучебных достижений'!$B$5:$B$14</c:f>
              <c:strCache>
                <c:ptCount val="10"/>
                <c:pt idx="0">
                  <c:v>Участие в муниципальных мероприятиях</c:v>
                </c:pt>
                <c:pt idx="1">
                  <c:v>Активность участия в муниципальных мероприятиях</c:v>
                </c:pt>
                <c:pt idx="2">
                  <c:v>Результативность участия в муниципальных мероприятиях</c:v>
                </c:pt>
                <c:pt idx="3">
                  <c:v>Вовлечённость в муниципальные мероприятия</c:v>
                </c:pt>
                <c:pt idx="4">
                  <c:v>Участие в региональных мероприятиях</c:v>
                </c:pt>
                <c:pt idx="5">
                  <c:v>Активность участия в региональных мероприятиях</c:v>
                </c:pt>
                <c:pt idx="6">
                  <c:v>Результативность участия в региональных мероприятиях</c:v>
                </c:pt>
                <c:pt idx="7">
                  <c:v>Участие в федеральных мероприятиях</c:v>
                </c:pt>
                <c:pt idx="8">
                  <c:v>Активность участия в федеральных мероприятиях</c:v>
                </c:pt>
                <c:pt idx="9">
                  <c:v>Результативность участия в федеральных мероприятиях</c:v>
                </c:pt>
              </c:strCache>
            </c:strRef>
          </c:cat>
          <c:val>
            <c:numRef>
              <c:f>'Индексы внеучебных достижений'!$L$5:$L$14</c:f>
              <c:numCache>
                <c:formatCode>General</c:formatCode>
                <c:ptCount val="10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A-44E1-AB57-79E19746FDD7}"/>
            </c:ext>
          </c:extLst>
        </c:ser>
        <c:ser>
          <c:idx val="7"/>
          <c:order val="5"/>
          <c:tx>
            <c:v>2020-2021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cat>
            <c:strRef>
              <c:f>'Индексы внеучебных достижений'!$B$5:$B$14</c:f>
              <c:strCache>
                <c:ptCount val="10"/>
                <c:pt idx="0">
                  <c:v>Участие в муниципальных мероприятиях</c:v>
                </c:pt>
                <c:pt idx="1">
                  <c:v>Активность участия в муниципальных мероприятиях</c:v>
                </c:pt>
                <c:pt idx="2">
                  <c:v>Результативность участия в муниципальных мероприятиях</c:v>
                </c:pt>
                <c:pt idx="3">
                  <c:v>Вовлечённость в муниципальные мероприятия</c:v>
                </c:pt>
                <c:pt idx="4">
                  <c:v>Участие в региональных мероприятиях</c:v>
                </c:pt>
                <c:pt idx="5">
                  <c:v>Активность участия в региональных мероприятиях</c:v>
                </c:pt>
                <c:pt idx="6">
                  <c:v>Результативность участия в региональных мероприятиях</c:v>
                </c:pt>
                <c:pt idx="7">
                  <c:v>Участие в федеральных мероприятиях</c:v>
                </c:pt>
                <c:pt idx="8">
                  <c:v>Активность участия в федеральных мероприятиях</c:v>
                </c:pt>
                <c:pt idx="9">
                  <c:v>Результативность участия в федеральных мероприятиях</c:v>
                </c:pt>
              </c:strCache>
            </c:strRef>
          </c:cat>
          <c:val>
            <c:numRef>
              <c:f>'Индексы внеучебных достижений'!$N$5:$N$14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2A-44E1-AB57-79E19746FDD7}"/>
            </c:ext>
          </c:extLst>
        </c:ser>
        <c:ser>
          <c:idx val="8"/>
          <c:order val="6"/>
          <c:tx>
            <c:v>2021-2022</c:v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cat>
            <c:strRef>
              <c:f>'Индексы внеучебных достижений'!$B$5:$B$14</c:f>
              <c:strCache>
                <c:ptCount val="10"/>
                <c:pt idx="0">
                  <c:v>Участие в муниципальных мероприятиях</c:v>
                </c:pt>
                <c:pt idx="1">
                  <c:v>Активность участия в муниципальных мероприятиях</c:v>
                </c:pt>
                <c:pt idx="2">
                  <c:v>Результативность участия в муниципальных мероприятиях</c:v>
                </c:pt>
                <c:pt idx="3">
                  <c:v>Вовлечённость в муниципальные мероприятия</c:v>
                </c:pt>
                <c:pt idx="4">
                  <c:v>Участие в региональных мероприятиях</c:v>
                </c:pt>
                <c:pt idx="5">
                  <c:v>Активность участия в региональных мероприятиях</c:v>
                </c:pt>
                <c:pt idx="6">
                  <c:v>Результативность участия в региональных мероприятиях</c:v>
                </c:pt>
                <c:pt idx="7">
                  <c:v>Участие в федеральных мероприятиях</c:v>
                </c:pt>
                <c:pt idx="8">
                  <c:v>Активность участия в федеральных мероприятиях</c:v>
                </c:pt>
                <c:pt idx="9">
                  <c:v>Результативность участия в федеральных мероприятиях</c:v>
                </c:pt>
              </c:strCache>
            </c:strRef>
          </c:cat>
          <c:val>
            <c:numRef>
              <c:f>'Индексы внеучебных достижений'!$P$5:$P$14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2A-44E1-AB57-79E19746FDD7}"/>
            </c:ext>
          </c:extLst>
        </c:ser>
        <c:ser>
          <c:idx val="3"/>
          <c:order val="7"/>
          <c:tx>
            <c:v>Граница А-В</c:v>
          </c:tx>
          <c:spPr>
            <a:ln w="28575" cap="rnd">
              <a:solidFill>
                <a:srgbClr val="7030A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внеучебных достижений'!$B$5:$B$14</c:f>
              <c:strCache>
                <c:ptCount val="10"/>
                <c:pt idx="0">
                  <c:v>Участие в муниципальных мероприятиях</c:v>
                </c:pt>
                <c:pt idx="1">
                  <c:v>Активность участия в муниципальных мероприятиях</c:v>
                </c:pt>
                <c:pt idx="2">
                  <c:v>Результативность участия в муниципальных мероприятиях</c:v>
                </c:pt>
                <c:pt idx="3">
                  <c:v>Вовлечённость в муниципальные мероприятия</c:v>
                </c:pt>
                <c:pt idx="4">
                  <c:v>Участие в региональных мероприятиях</c:v>
                </c:pt>
                <c:pt idx="5">
                  <c:v>Активность участия в региональных мероприятиях</c:v>
                </c:pt>
                <c:pt idx="6">
                  <c:v>Результативность участия в региональных мероприятиях</c:v>
                </c:pt>
                <c:pt idx="7">
                  <c:v>Участие в федеральных мероприятиях</c:v>
                </c:pt>
                <c:pt idx="8">
                  <c:v>Активность участия в федеральных мероприятиях</c:v>
                </c:pt>
                <c:pt idx="9">
                  <c:v>Результативность участия в федеральных мероприятиях</c:v>
                </c:pt>
              </c:strCache>
            </c:strRef>
          </c:cat>
          <c:val>
            <c:numRef>
              <c:f>'Индексы внеучебных достижений'!$Q$5:$Q$14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39-4273-AF23-F07C9F663FCB}"/>
            </c:ext>
          </c:extLst>
        </c:ser>
        <c:ser>
          <c:idx val="4"/>
          <c:order val="8"/>
          <c:tx>
            <c:v>Граница В-С</c:v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'Индексы внеучебных достижений'!$B$5:$B$14</c:f>
              <c:strCache>
                <c:ptCount val="10"/>
                <c:pt idx="0">
                  <c:v>Участие в муниципальных мероприятиях</c:v>
                </c:pt>
                <c:pt idx="1">
                  <c:v>Активность участия в муниципальных мероприятиях</c:v>
                </c:pt>
                <c:pt idx="2">
                  <c:v>Результативность участия в муниципальных мероприятиях</c:v>
                </c:pt>
                <c:pt idx="3">
                  <c:v>Вовлечённость в муниципальные мероприятия</c:v>
                </c:pt>
                <c:pt idx="4">
                  <c:v>Участие в региональных мероприятиях</c:v>
                </c:pt>
                <c:pt idx="5">
                  <c:v>Активность участия в региональных мероприятиях</c:v>
                </c:pt>
                <c:pt idx="6">
                  <c:v>Результативность участия в региональных мероприятиях</c:v>
                </c:pt>
                <c:pt idx="7">
                  <c:v>Участие в федеральных мероприятиях</c:v>
                </c:pt>
                <c:pt idx="8">
                  <c:v>Активность участия в федеральных мероприятиях</c:v>
                </c:pt>
                <c:pt idx="9">
                  <c:v>Результативность участия в федеральных мероприятиях</c:v>
                </c:pt>
              </c:strCache>
            </c:strRef>
          </c:cat>
          <c:val>
            <c:numRef>
              <c:f>'Индексы внеучебных достижений'!$R$5:$R$14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39-4273-AF23-F07C9F663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15008"/>
        <c:axId val="84716544"/>
      </c:radarChart>
      <c:catAx>
        <c:axId val="8471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4716544"/>
        <c:crosses val="autoZero"/>
        <c:auto val="1"/>
        <c:lblAlgn val="ctr"/>
        <c:lblOffset val="100"/>
        <c:noMultiLvlLbl val="0"/>
      </c:catAx>
      <c:valAx>
        <c:axId val="84716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471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871391076115496E-4"/>
          <c:y val="0"/>
          <c:w val="0.24289895700210248"/>
          <c:h val="0.4167422019615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38100</xdr:rowOff>
    </xdr:from>
    <xdr:to>
      <xdr:col>27</xdr:col>
      <xdr:colOff>28574</xdr:colOff>
      <xdr:row>21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571500</xdr:colOff>
      <xdr:row>0</xdr:row>
      <xdr:rowOff>28575</xdr:rowOff>
    </xdr:from>
    <xdr:to>
      <xdr:col>27</xdr:col>
      <xdr:colOff>581024</xdr:colOff>
      <xdr:row>30</xdr:row>
      <xdr:rowOff>171450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28575</xdr:rowOff>
    </xdr:from>
    <xdr:to>
      <xdr:col>26</xdr:col>
      <xdr:colOff>609599</xdr:colOff>
      <xdr:row>21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415FFC7-F223-4C5B-A85F-1712CD7A1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28574</xdr:colOff>
      <xdr:row>0</xdr:row>
      <xdr:rowOff>28575</xdr:rowOff>
    </xdr:from>
    <xdr:to>
      <xdr:col>27</xdr:col>
      <xdr:colOff>57149</xdr:colOff>
      <xdr:row>21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460CF52-24AE-4D42-A063-E36EA18E9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38099</xdr:colOff>
      <xdr:row>0</xdr:row>
      <xdr:rowOff>28575</xdr:rowOff>
    </xdr:from>
    <xdr:to>
      <xdr:col>27</xdr:col>
      <xdr:colOff>19050</xdr:colOff>
      <xdr:row>20</xdr:row>
      <xdr:rowOff>171450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62E362A-D2F6-424F-8951-54EDD331B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28574</xdr:colOff>
      <xdr:row>0</xdr:row>
      <xdr:rowOff>19050</xdr:rowOff>
    </xdr:from>
    <xdr:to>
      <xdr:col>27</xdr:col>
      <xdr:colOff>609599</xdr:colOff>
      <xdr:row>31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BEDDAEB-45DE-4D6D-9D92-CB7C16F01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0;&#1048;&#1052;&#1062;%2023-24\1-2017-&#1052;&#1086;&#1085;&#1080;&#1090;&#1086;&#1088;&#1080;&#1085;&#1075;%20&#1056;&#1077;&#1079;&#1091;&#1083;&#1100;&#1090;&#1072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ИТОГИ-4-9-11"/>
      <sheetName val="Диаграммы"/>
      <sheetName val="2017 Расклад"/>
    </sheetNames>
    <sheetDataSet>
      <sheetData sheetId="0">
        <row r="5">
          <cell r="AO5" t="str">
            <v>B</v>
          </cell>
        </row>
        <row r="6">
          <cell r="O6" t="str">
            <v>A</v>
          </cell>
          <cell r="R6" t="str">
            <v>A</v>
          </cell>
          <cell r="AB6" t="str">
            <v>B</v>
          </cell>
          <cell r="AE6" t="str">
            <v>B</v>
          </cell>
          <cell r="AH6" t="str">
            <v>B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AK22" sqref="AK22"/>
    </sheetView>
  </sheetViews>
  <sheetFormatPr defaultRowHeight="15" x14ac:dyDescent="0.25"/>
  <cols>
    <col min="1" max="1" width="4.28515625" customWidth="1"/>
    <col min="2" max="2" width="29.42578125" customWidth="1"/>
    <col min="3" max="3" width="8.7109375" customWidth="1"/>
    <col min="4" max="4" width="0.140625" customWidth="1"/>
    <col min="5" max="5" width="8.7109375" customWidth="1"/>
    <col min="6" max="6" width="0.140625" customWidth="1"/>
    <col min="7" max="7" width="8.7109375" customWidth="1"/>
    <col min="8" max="8" width="0.140625" customWidth="1"/>
    <col min="9" max="9" width="8.7109375" customWidth="1"/>
    <col min="10" max="10" width="0.140625" customWidth="1"/>
    <col min="11" max="11" width="8.7109375" customWidth="1"/>
    <col min="12" max="12" width="0.140625" customWidth="1"/>
    <col min="13" max="13" width="8.7109375" customWidth="1"/>
    <col min="14" max="14" width="0.140625" customWidth="1"/>
    <col min="15" max="15" width="8.7109375" customWidth="1"/>
    <col min="16" max="18" width="0.140625" customWidth="1"/>
    <col min="19" max="19" width="8.7109375" customWidth="1"/>
  </cols>
  <sheetData>
    <row r="1" spans="1:18" ht="18" customHeight="1" x14ac:dyDescent="0.25">
      <c r="A1" s="12" t="s">
        <v>36</v>
      </c>
    </row>
    <row r="2" spans="1:18" ht="18" customHeight="1" x14ac:dyDescent="0.25">
      <c r="A2" s="3"/>
      <c r="B2" s="13" t="s">
        <v>1</v>
      </c>
      <c r="C2" s="100">
        <v>50060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customHeight="1" thickBot="1" x14ac:dyDescent="0.3">
      <c r="A3" s="99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19.5" customHeight="1" thickBot="1" x14ac:dyDescent="0.3">
      <c r="A4" s="56" t="s">
        <v>0</v>
      </c>
      <c r="B4" s="118" t="s">
        <v>19</v>
      </c>
      <c r="C4" s="327" t="s">
        <v>16</v>
      </c>
      <c r="D4" s="328"/>
      <c r="E4" s="324" t="s">
        <v>17</v>
      </c>
      <c r="F4" s="325"/>
      <c r="G4" s="324" t="s">
        <v>18</v>
      </c>
      <c r="H4" s="325"/>
      <c r="I4" s="324" t="s">
        <v>68</v>
      </c>
      <c r="J4" s="325"/>
      <c r="K4" s="324" t="s">
        <v>77</v>
      </c>
      <c r="L4" s="325"/>
      <c r="M4" s="324" t="s">
        <v>78</v>
      </c>
      <c r="N4" s="326"/>
      <c r="O4" s="324" t="s">
        <v>107</v>
      </c>
      <c r="P4" s="325"/>
    </row>
    <row r="5" spans="1:18" ht="37.5" customHeight="1" x14ac:dyDescent="0.25">
      <c r="A5" s="34">
        <v>1</v>
      </c>
      <c r="B5" s="145" t="s">
        <v>21</v>
      </c>
      <c r="C5" s="132" t="s">
        <v>14</v>
      </c>
      <c r="D5" s="151">
        <f>IF(C5="A",5,IF(C5="B",4,IF(C5="C",3,2)))</f>
        <v>4</v>
      </c>
      <c r="E5" s="147" t="s">
        <v>14</v>
      </c>
      <c r="F5" s="42">
        <f>IF(E5="A",5,IF(E5="B",4,IF(E5="C",3,2)))</f>
        <v>4</v>
      </c>
      <c r="G5" s="33" t="s">
        <v>14</v>
      </c>
      <c r="H5" s="23">
        <f>IF(G5="A",5,IF(G5="B",4,IF(G5="C",3,2)))</f>
        <v>4</v>
      </c>
      <c r="I5" s="33" t="s">
        <v>14</v>
      </c>
      <c r="J5" s="103">
        <f>IF(I5="A",5,IF(I5="B",4,IF(I5="C",3,2)))</f>
        <v>4</v>
      </c>
      <c r="K5" s="33" t="s">
        <v>14</v>
      </c>
      <c r="L5" s="104">
        <f>IF(K5="A",5,IF(K5="B",4,IF(K5="C",3,2)))</f>
        <v>4</v>
      </c>
      <c r="M5" s="33" t="s">
        <v>14</v>
      </c>
      <c r="N5" s="104">
        <f>IF(M5="A",5,IF(M5="B",4,IF(M5="C",3,2)))</f>
        <v>4</v>
      </c>
      <c r="O5" s="33" t="s">
        <v>15</v>
      </c>
      <c r="P5" s="2">
        <f>IF(O5="A",5,IF(O5="B",4,IF(O5="C",3,2)))</f>
        <v>3</v>
      </c>
      <c r="Q5">
        <v>4</v>
      </c>
      <c r="R5">
        <v>3</v>
      </c>
    </row>
    <row r="6" spans="1:18" ht="37.5" customHeight="1" x14ac:dyDescent="0.25">
      <c r="A6" s="1">
        <v>2</v>
      </c>
      <c r="B6" s="146" t="s">
        <v>20</v>
      </c>
      <c r="C6" s="133" t="s">
        <v>14</v>
      </c>
      <c r="D6" s="152">
        <f t="shared" ref="D6:D9" si="0">IF(C6="A",5,IF(C6="B",4,IF(C6="C",3,2)))</f>
        <v>4</v>
      </c>
      <c r="E6" s="148" t="s">
        <v>14</v>
      </c>
      <c r="F6" s="43">
        <f t="shared" ref="F6:F9" si="1">IF(E6="A",5,IF(E6="B",4,IF(E6="C",3,2)))</f>
        <v>4</v>
      </c>
      <c r="G6" s="4" t="s">
        <v>14</v>
      </c>
      <c r="H6" s="2">
        <f t="shared" ref="H6:H9" si="2">IF(G6="A",5,IF(G6="B",4,IF(G6="C",3,2)))</f>
        <v>4</v>
      </c>
      <c r="I6" s="4" t="s">
        <v>13</v>
      </c>
      <c r="J6" s="104">
        <f t="shared" ref="J6:N9" si="3">IF(I6="A",5,IF(I6="B",4,IF(I6="C",3,2)))</f>
        <v>5</v>
      </c>
      <c r="K6" s="4" t="s">
        <v>14</v>
      </c>
      <c r="L6" s="104">
        <f t="shared" si="3"/>
        <v>4</v>
      </c>
      <c r="M6" s="4" t="s">
        <v>15</v>
      </c>
      <c r="N6" s="104">
        <f t="shared" si="3"/>
        <v>3</v>
      </c>
      <c r="O6" s="4" t="s">
        <v>15</v>
      </c>
      <c r="P6" s="2">
        <f t="shared" ref="P6:P9" si="4">IF(O6="A",5,IF(O6="B",4,IF(O6="C",3,2)))</f>
        <v>3</v>
      </c>
      <c r="Q6">
        <v>4</v>
      </c>
      <c r="R6">
        <v>3</v>
      </c>
    </row>
    <row r="7" spans="1:18" ht="37.5" customHeight="1" x14ac:dyDescent="0.25">
      <c r="A7" s="1">
        <v>3</v>
      </c>
      <c r="B7" s="146" t="s">
        <v>22</v>
      </c>
      <c r="C7" s="133" t="s">
        <v>15</v>
      </c>
      <c r="D7" s="152">
        <f t="shared" si="0"/>
        <v>3</v>
      </c>
      <c r="E7" s="149" t="s">
        <v>14</v>
      </c>
      <c r="F7" s="43">
        <f t="shared" si="1"/>
        <v>4</v>
      </c>
      <c r="G7" s="4" t="s">
        <v>15</v>
      </c>
      <c r="H7" s="2">
        <f t="shared" si="2"/>
        <v>3</v>
      </c>
      <c r="I7" s="4" t="s">
        <v>15</v>
      </c>
      <c r="J7" s="104">
        <f t="shared" si="3"/>
        <v>3</v>
      </c>
      <c r="K7" s="4" t="s">
        <v>15</v>
      </c>
      <c r="L7" s="104">
        <f t="shared" si="3"/>
        <v>3</v>
      </c>
      <c r="M7" s="4" t="s">
        <v>15</v>
      </c>
      <c r="N7" s="104">
        <f t="shared" si="3"/>
        <v>3</v>
      </c>
      <c r="O7" s="4" t="s">
        <v>15</v>
      </c>
      <c r="P7" s="2">
        <f t="shared" si="4"/>
        <v>3</v>
      </c>
      <c r="Q7">
        <v>4</v>
      </c>
      <c r="R7">
        <v>3</v>
      </c>
    </row>
    <row r="8" spans="1:18" ht="37.5" customHeight="1" x14ac:dyDescent="0.25">
      <c r="A8" s="1">
        <v>4</v>
      </c>
      <c r="B8" s="146" t="s">
        <v>38</v>
      </c>
      <c r="C8" s="133" t="s">
        <v>34</v>
      </c>
      <c r="D8" s="152">
        <f t="shared" si="0"/>
        <v>2</v>
      </c>
      <c r="E8" s="148" t="s">
        <v>15</v>
      </c>
      <c r="F8" s="43">
        <f t="shared" si="1"/>
        <v>3</v>
      </c>
      <c r="G8" s="4" t="s">
        <v>15</v>
      </c>
      <c r="H8" s="2">
        <f t="shared" si="2"/>
        <v>3</v>
      </c>
      <c r="I8" s="4" t="s">
        <v>14</v>
      </c>
      <c r="J8" s="104">
        <f t="shared" si="3"/>
        <v>4</v>
      </c>
      <c r="K8" s="4" t="s">
        <v>15</v>
      </c>
      <c r="L8" s="104">
        <f t="shared" si="3"/>
        <v>3</v>
      </c>
      <c r="M8" s="4" t="s">
        <v>15</v>
      </c>
      <c r="N8" s="104">
        <f t="shared" si="3"/>
        <v>3</v>
      </c>
      <c r="O8" s="4" t="s">
        <v>15</v>
      </c>
      <c r="P8" s="2">
        <f t="shared" si="4"/>
        <v>3</v>
      </c>
      <c r="Q8">
        <v>4</v>
      </c>
      <c r="R8">
        <v>3</v>
      </c>
    </row>
    <row r="9" spans="1:18" ht="37.5" customHeight="1" thickBot="1" x14ac:dyDescent="0.3">
      <c r="A9" s="1">
        <v>5</v>
      </c>
      <c r="B9" s="104" t="s">
        <v>23</v>
      </c>
      <c r="C9" s="134" t="s">
        <v>15</v>
      </c>
      <c r="D9" s="153">
        <f t="shared" si="0"/>
        <v>3</v>
      </c>
      <c r="E9" s="150" t="s">
        <v>15</v>
      </c>
      <c r="F9" s="44">
        <f t="shared" si="1"/>
        <v>3</v>
      </c>
      <c r="G9" s="20" t="s">
        <v>15</v>
      </c>
      <c r="H9" s="8">
        <f t="shared" si="2"/>
        <v>3</v>
      </c>
      <c r="I9" s="20" t="s">
        <v>15</v>
      </c>
      <c r="J9" s="105">
        <f t="shared" si="3"/>
        <v>3</v>
      </c>
      <c r="K9" s="20" t="s">
        <v>15</v>
      </c>
      <c r="L9" s="105">
        <f t="shared" si="3"/>
        <v>3</v>
      </c>
      <c r="M9" s="20" t="s">
        <v>15</v>
      </c>
      <c r="N9" s="105">
        <f t="shared" si="3"/>
        <v>3</v>
      </c>
      <c r="O9" s="20" t="s">
        <v>15</v>
      </c>
      <c r="P9" s="8">
        <f t="shared" si="4"/>
        <v>3</v>
      </c>
      <c r="Q9">
        <v>4</v>
      </c>
      <c r="R9">
        <v>3</v>
      </c>
    </row>
    <row r="10" spans="1:18" ht="30" customHeight="1" thickBot="1" x14ac:dyDescent="0.3">
      <c r="B10" s="11" t="s">
        <v>24</v>
      </c>
      <c r="C10" s="114" t="str">
        <f>IF(C16&gt;=3.5,"A",IF(C16&gt;=2.5,"B",IF(C16&gt;=1.5,"C","D")))</f>
        <v>C</v>
      </c>
      <c r="D10" s="60"/>
      <c r="E10" s="114" t="str">
        <f>IF(E16&gt;=3.5,"A",IF(E16&gt;=2.5,"B",IF(E16&gt;=1.5,"C","D")))</f>
        <v>C</v>
      </c>
      <c r="F10" s="61"/>
      <c r="G10" s="114" t="str">
        <f>IF(G16&gt;=3.5,"A",IF(G16&gt;=2.5,"B",IF(G16&gt;=1.5,"C","D")))</f>
        <v>C</v>
      </c>
      <c r="H10" s="62"/>
      <c r="I10" s="114" t="str">
        <f>IF(I16&gt;=3.5,"A",IF(I16&gt;=2.5,"B",IF(I16&gt;=1.5,"C","D")))</f>
        <v>B</v>
      </c>
      <c r="J10" s="106"/>
      <c r="K10" s="114" t="str">
        <f>IF(K16&gt;=3.5,"A",IF(K16&gt;=2.5,"B",IF(K16&gt;=1.5,"C","D")))</f>
        <v>C</v>
      </c>
      <c r="L10" s="128"/>
      <c r="M10" s="114" t="str">
        <f>IF(M16&gt;=3.5,"A",IF(M16&gt;=2.5,"B",IF(M16&gt;=1.5,"C","D")))</f>
        <v>C</v>
      </c>
      <c r="N10" s="128"/>
      <c r="O10" s="114" t="str">
        <f>IF(O16&gt;=3.5,"A",IF(O16&gt;=2.5,"B",IF(O16&gt;=1.5,"C","D")))</f>
        <v>C</v>
      </c>
      <c r="P10" s="179"/>
    </row>
    <row r="11" spans="1:18" ht="0.95" customHeight="1" x14ac:dyDescent="0.25">
      <c r="B11" s="10" t="s">
        <v>25</v>
      </c>
      <c r="C11" s="38">
        <f>IF(C5="A",4.2,IF(C5="B",2.5,IF(C5="C",2,1)))</f>
        <v>2.5</v>
      </c>
      <c r="D11" s="38"/>
      <c r="E11" s="38">
        <f>IF(E5="A",4.2,IF(E5="B",2.5,IF(E5="C",2,1)))</f>
        <v>2.5</v>
      </c>
      <c r="F11" s="38"/>
      <c r="G11" s="38">
        <f>IF(G5="A",4.2,IF(G5="B",2.5,IF(G5="C",2,1)))</f>
        <v>2.5</v>
      </c>
      <c r="I11" s="41">
        <f>IF(I5="A",4.2,IF(I5="B",2.5,IF(I5="C",2,1)))</f>
        <v>2.5</v>
      </c>
      <c r="K11" s="41">
        <f>IF(K5="A",4.2,IF(K5="B",2.5,IF(K5="C",2,1)))</f>
        <v>2.5</v>
      </c>
      <c r="M11" s="41">
        <f>IF(M5="A",4.2,IF(M5="B",2.5,IF(M5="C",2,1)))</f>
        <v>2.5</v>
      </c>
      <c r="O11" s="41">
        <f>IF(O5="A",4.2,IF(O5="B",2.5,IF(O5="C",2,1)))</f>
        <v>2</v>
      </c>
    </row>
    <row r="12" spans="1:18" ht="0.95" customHeight="1" x14ac:dyDescent="0.25">
      <c r="B12" s="10" t="s">
        <v>26</v>
      </c>
      <c r="C12" s="38">
        <f>IF(C6="A",4.2,IF(C6="B",2.5,IF(C6="C",2,1)))</f>
        <v>2.5</v>
      </c>
      <c r="D12" s="38"/>
      <c r="E12" s="38">
        <f>IF(E6="A",4.2,IF(E6="B",2.5,IF(E6="C",2,1)))</f>
        <v>2.5</v>
      </c>
      <c r="F12" s="38"/>
      <c r="G12" s="38">
        <f>IF(G6="A",4.2,IF(G6="B",2.5,IF(G6="C",2,1)))</f>
        <v>2.5</v>
      </c>
      <c r="I12" s="41">
        <f>IF(I6="A",4.2,IF(I6="B",2.5,IF(I6="C",2,1)))</f>
        <v>4.2</v>
      </c>
      <c r="K12" s="41">
        <f>IF(K6="A",4.2,IF(K6="B",2.5,IF(K6="C",2,1)))</f>
        <v>2.5</v>
      </c>
      <c r="M12" s="41">
        <f>IF(M6="A",4.2,IF(M6="B",2.5,IF(M6="C",2,1)))</f>
        <v>2</v>
      </c>
      <c r="O12" s="41">
        <f>IF(O6="A",4.2,IF(O6="B",2.5,IF(O6="C",2,1)))</f>
        <v>2</v>
      </c>
    </row>
    <row r="13" spans="1:18" ht="0.95" customHeight="1" x14ac:dyDescent="0.25">
      <c r="B13" s="10" t="s">
        <v>27</v>
      </c>
      <c r="C13" s="38">
        <f>IF(C7="A",4.2,IF(C7="B",2.5,IF(C7="C",2,1)))</f>
        <v>2</v>
      </c>
      <c r="D13" s="38"/>
      <c r="E13" s="38">
        <f>IF(E7="A",4.2,IF(E7="B",2.5,IF(E7="C",2,1)))</f>
        <v>2.5</v>
      </c>
      <c r="F13" s="38"/>
      <c r="G13" s="38">
        <f>IF(G7="A",4.2,IF(G7="B",2.5,IF(G7="C",2,1)))</f>
        <v>2</v>
      </c>
      <c r="I13" s="41">
        <f>IF(I7="A",4.2,IF(I7="B",2.5,IF(I7="C",2,1)))</f>
        <v>2</v>
      </c>
      <c r="K13" s="41">
        <f>IF(K7="A",4.2,IF(K7="B",2.5,IF(K7="C",2,1)))</f>
        <v>2</v>
      </c>
      <c r="M13" s="41">
        <f>IF(M7="A",4.2,IF(M7="B",2.5,IF(M7="C",2,1)))</f>
        <v>2</v>
      </c>
      <c r="O13" s="41">
        <f>IF(O7="A",4.2,IF(O7="B",2.5,IF(O7="C",2,1)))</f>
        <v>2</v>
      </c>
    </row>
    <row r="14" spans="1:18" ht="0.95" customHeight="1" x14ac:dyDescent="0.25">
      <c r="B14" s="10" t="s">
        <v>28</v>
      </c>
      <c r="C14" s="38">
        <f>IF(C8="A",4.2,IF(C8="B",2.5,IF(C8="C",2,1)))</f>
        <v>1</v>
      </c>
      <c r="D14" s="38"/>
      <c r="E14" s="38">
        <f>IF(E8="A",4.2,IF(E8="B",2.5,IF(E8="C",2,1)))</f>
        <v>2</v>
      </c>
      <c r="F14" s="38"/>
      <c r="G14" s="38">
        <f>IF(G8="A",4.2,IF(G8="B",2.5,IF(G8="C",2,1)))</f>
        <v>2</v>
      </c>
      <c r="I14" s="41">
        <f>IF(I8="A",4.2,IF(I8="B",2.5,IF(I8="C",2,1)))</f>
        <v>2.5</v>
      </c>
      <c r="K14" s="41">
        <f>IF(K8="A",4.2,IF(K8="B",2.5,IF(K8="C",2,1)))</f>
        <v>2</v>
      </c>
      <c r="M14" s="41">
        <f>IF(M8="A",4.2,IF(M8="B",2.5,IF(M8="C",2,1)))</f>
        <v>2</v>
      </c>
      <c r="O14" s="41">
        <f>IF(O8="A",4.2,IF(O8="B",2.5,IF(O8="C",2,1)))</f>
        <v>2</v>
      </c>
    </row>
    <row r="15" spans="1:18" ht="0.95" customHeight="1" x14ac:dyDescent="0.25">
      <c r="B15" s="10" t="s">
        <v>29</v>
      </c>
      <c r="C15" s="38">
        <f>IF(C9="A",4.2,IF(C9="B",2.5,IF(C9="C",2,1)))</f>
        <v>2</v>
      </c>
      <c r="D15" s="38"/>
      <c r="E15" s="38">
        <f>IF(E9="A",4.2,IF(E9="B",2.5,IF(E9="C",2,1)))</f>
        <v>2</v>
      </c>
      <c r="F15" s="38"/>
      <c r="G15" s="38">
        <f>IF(G9="A",4.2,IF(G9="B",2.5,IF(G9="C",2,1)))</f>
        <v>2</v>
      </c>
      <c r="I15" s="41">
        <f>IF(I9="A",4.2,IF(I9="B",2.5,IF(I9="C",2,1)))</f>
        <v>2</v>
      </c>
      <c r="K15" s="41">
        <f>IF(K9="A",4.2,IF(K9="B",2.5,IF(K9="C",2,1)))</f>
        <v>2</v>
      </c>
      <c r="M15" s="41">
        <f>IF(M9="A",4.2,IF(M9="B",2.5,IF(M9="C",2,1)))</f>
        <v>2</v>
      </c>
      <c r="O15" s="41">
        <f>IF(O9="A",4.2,IF(O9="B",2.5,IF(O9="C",2,1)))</f>
        <v>2</v>
      </c>
    </row>
    <row r="16" spans="1:18" ht="0.95" customHeight="1" x14ac:dyDescent="0.25">
      <c r="B16" s="10" t="s">
        <v>30</v>
      </c>
      <c r="C16" s="40">
        <f>AVERAGE(C11:C15)</f>
        <v>2</v>
      </c>
      <c r="D16" s="40"/>
      <c r="E16" s="40">
        <f t="shared" ref="E16:G16" si="5">AVERAGE(E11:E15)</f>
        <v>2.2999999999999998</v>
      </c>
      <c r="F16" s="40"/>
      <c r="G16" s="40">
        <f t="shared" si="5"/>
        <v>2.2000000000000002</v>
      </c>
      <c r="H16" s="51"/>
      <c r="I16" s="52">
        <f t="shared" ref="I16" si="6">AVERAGE(I11:I15)</f>
        <v>2.6399999999999997</v>
      </c>
      <c r="K16" s="52">
        <f t="shared" ref="K16" si="7">AVERAGE(K11:K15)</f>
        <v>2.2000000000000002</v>
      </c>
      <c r="M16" s="52">
        <f t="shared" ref="M16:O16" si="8">AVERAGE(M11:M15)</f>
        <v>2.1</v>
      </c>
      <c r="O16" s="52">
        <f t="shared" si="8"/>
        <v>2</v>
      </c>
    </row>
    <row r="17" spans="1:2" ht="15" customHeight="1" x14ac:dyDescent="0.25">
      <c r="A17" s="15" t="s">
        <v>13</v>
      </c>
      <c r="B17" s="16" t="s">
        <v>31</v>
      </c>
    </row>
    <row r="18" spans="1:2" x14ac:dyDescent="0.25">
      <c r="A18" s="17" t="s">
        <v>14</v>
      </c>
      <c r="B18" s="16" t="s">
        <v>33</v>
      </c>
    </row>
    <row r="19" spans="1:2" x14ac:dyDescent="0.25">
      <c r="A19" s="18" t="s">
        <v>15</v>
      </c>
      <c r="B19" s="16" t="s">
        <v>32</v>
      </c>
    </row>
    <row r="20" spans="1:2" x14ac:dyDescent="0.25">
      <c r="A20" s="19" t="s">
        <v>34</v>
      </c>
      <c r="B20" s="16" t="s">
        <v>35</v>
      </c>
    </row>
  </sheetData>
  <mergeCells count="7">
    <mergeCell ref="O4:P4"/>
    <mergeCell ref="M4:N4"/>
    <mergeCell ref="C4:D4"/>
    <mergeCell ref="E4:F4"/>
    <mergeCell ref="G4:H4"/>
    <mergeCell ref="I4:J4"/>
    <mergeCell ref="K4:L4"/>
  </mergeCells>
  <conditionalFormatting sqref="C5:C10">
    <cfRule type="cellIs" dxfId="687" priority="21" operator="equal">
      <formula>"A"</formula>
    </cfRule>
    <cfRule type="cellIs" dxfId="686" priority="22" operator="equal">
      <formula>"B"</formula>
    </cfRule>
    <cfRule type="cellIs" dxfId="685" priority="23" operator="equal">
      <formula>"C"</formula>
    </cfRule>
    <cfRule type="cellIs" dxfId="684" priority="24" operator="equal">
      <formula>"D"</formula>
    </cfRule>
  </conditionalFormatting>
  <conditionalFormatting sqref="E5:E10">
    <cfRule type="cellIs" dxfId="683" priority="25" operator="equal">
      <formula>"A"</formula>
    </cfRule>
    <cfRule type="cellIs" dxfId="682" priority="26" operator="equal">
      <formula>"D"</formula>
    </cfRule>
    <cfRule type="cellIs" dxfId="681" priority="27" operator="equal">
      <formula>"C"</formula>
    </cfRule>
    <cfRule type="cellIs" dxfId="680" priority="28" operator="equal">
      <formula>"B"</formula>
    </cfRule>
  </conditionalFormatting>
  <conditionalFormatting sqref="G5:G10">
    <cfRule type="cellIs" dxfId="679" priority="17" operator="equal">
      <formula>"A"</formula>
    </cfRule>
    <cfRule type="cellIs" dxfId="678" priority="18" operator="equal">
      <formula>"B"</formula>
    </cfRule>
    <cfRule type="cellIs" dxfId="677" priority="19" operator="equal">
      <formula>"C"</formula>
    </cfRule>
    <cfRule type="cellIs" dxfId="676" priority="20" operator="equal">
      <formula>"D"</formula>
    </cfRule>
  </conditionalFormatting>
  <conditionalFormatting sqref="I5:I10">
    <cfRule type="cellIs" dxfId="675" priority="13" stopIfTrue="1" operator="equal">
      <formula>"A"</formula>
    </cfRule>
    <cfRule type="cellIs" dxfId="674" priority="14" stopIfTrue="1" operator="equal">
      <formula>"B"</formula>
    </cfRule>
    <cfRule type="cellIs" dxfId="673" priority="15" stopIfTrue="1" operator="equal">
      <formula>"C"</formula>
    </cfRule>
    <cfRule type="cellIs" dxfId="672" priority="16" stopIfTrue="1" operator="equal">
      <formula>"D"</formula>
    </cfRule>
  </conditionalFormatting>
  <conditionalFormatting sqref="K5:K10">
    <cfRule type="cellIs" dxfId="671" priority="9" stopIfTrue="1" operator="equal">
      <formula>"A"</formula>
    </cfRule>
    <cfRule type="cellIs" dxfId="670" priority="10" stopIfTrue="1" operator="equal">
      <formula>"B"</formula>
    </cfRule>
    <cfRule type="cellIs" dxfId="669" priority="11" stopIfTrue="1" operator="equal">
      <formula>"C"</formula>
    </cfRule>
    <cfRule type="cellIs" dxfId="668" priority="12" stopIfTrue="1" operator="equal">
      <formula>"D"</formula>
    </cfRule>
  </conditionalFormatting>
  <conditionalFormatting sqref="M5:M10">
    <cfRule type="cellIs" dxfId="667" priority="5" stopIfTrue="1" operator="equal">
      <formula>"A"</formula>
    </cfRule>
    <cfRule type="cellIs" dxfId="666" priority="6" stopIfTrue="1" operator="equal">
      <formula>"B"</formula>
    </cfRule>
    <cfRule type="cellIs" dxfId="665" priority="7" stopIfTrue="1" operator="equal">
      <formula>"C"</formula>
    </cfRule>
    <cfRule type="cellIs" dxfId="664" priority="8" stopIfTrue="1" operator="equal">
      <formula>"D"</formula>
    </cfRule>
  </conditionalFormatting>
  <conditionalFormatting sqref="O5:O10">
    <cfRule type="cellIs" dxfId="663" priority="1" stopIfTrue="1" operator="equal">
      <formula>"A"</formula>
    </cfRule>
    <cfRule type="cellIs" dxfId="662" priority="2" stopIfTrue="1" operator="equal">
      <formula>"B"</formula>
    </cfRule>
    <cfRule type="cellIs" dxfId="661" priority="3" stopIfTrue="1" operator="equal">
      <formula>"C"</formula>
    </cfRule>
    <cfRule type="cellIs" dxfId="660" priority="4" stopIfTrue="1" operator="equal">
      <formula>"D"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B4" sqref="B4"/>
    </sheetView>
  </sheetViews>
  <sheetFormatPr defaultRowHeight="15" x14ac:dyDescent="0.25"/>
  <cols>
    <col min="1" max="1" width="4.28515625" customWidth="1"/>
    <col min="2" max="2" width="28.7109375" customWidth="1"/>
    <col min="3" max="3" width="8.7109375" customWidth="1"/>
    <col min="4" max="4" width="0.140625" customWidth="1"/>
    <col min="5" max="5" width="8.7109375" customWidth="1"/>
    <col min="6" max="6" width="0.140625" customWidth="1"/>
    <col min="7" max="7" width="8.7109375" customWidth="1"/>
    <col min="8" max="8" width="0.140625" customWidth="1"/>
    <col min="9" max="9" width="8.7109375" customWidth="1"/>
    <col min="10" max="10" width="0.140625" customWidth="1"/>
    <col min="11" max="11" width="8.7109375" customWidth="1"/>
    <col min="12" max="12" width="0.140625" customWidth="1"/>
    <col min="13" max="13" width="8.7109375" customWidth="1"/>
    <col min="14" max="14" width="0.140625" customWidth="1"/>
    <col min="15" max="15" width="8.7109375" customWidth="1"/>
    <col min="16" max="18" width="0.140625" customWidth="1"/>
    <col min="19" max="19" width="8.7109375" customWidth="1"/>
  </cols>
  <sheetData>
    <row r="1" spans="1:18" ht="18" customHeight="1" x14ac:dyDescent="0.25">
      <c r="A1" s="37" t="s">
        <v>64</v>
      </c>
    </row>
    <row r="2" spans="1:18" ht="18" customHeight="1" x14ac:dyDescent="0.25">
      <c r="A2" s="3"/>
      <c r="B2" s="13" t="s">
        <v>1</v>
      </c>
      <c r="C2" s="102">
        <v>50060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customHeight="1" thickBot="1" x14ac:dyDescent="0.3">
      <c r="A3" s="101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18" customHeight="1" thickBot="1" x14ac:dyDescent="0.3">
      <c r="A4" s="56" t="s">
        <v>0</v>
      </c>
      <c r="B4" s="118" t="s">
        <v>12</v>
      </c>
      <c r="C4" s="121" t="s">
        <v>16</v>
      </c>
      <c r="D4" s="64"/>
      <c r="E4" s="58" t="s">
        <v>17</v>
      </c>
      <c r="F4" s="65"/>
      <c r="G4" s="58" t="s">
        <v>18</v>
      </c>
      <c r="H4" s="65"/>
      <c r="I4" s="58" t="s">
        <v>68</v>
      </c>
      <c r="J4" s="107"/>
      <c r="K4" s="115" t="s">
        <v>77</v>
      </c>
      <c r="L4" s="107"/>
      <c r="M4" s="115" t="s">
        <v>78</v>
      </c>
      <c r="N4" s="107"/>
      <c r="O4" s="115" t="s">
        <v>107</v>
      </c>
      <c r="P4" s="303"/>
      <c r="Q4" s="3"/>
      <c r="R4" s="3"/>
    </row>
    <row r="5" spans="1:18" ht="18" customHeight="1" x14ac:dyDescent="0.25">
      <c r="A5" s="30">
        <v>1</v>
      </c>
      <c r="B5" s="103" t="s">
        <v>5</v>
      </c>
      <c r="C5" s="139" t="s">
        <v>14</v>
      </c>
      <c r="D5" s="45">
        <f>IF(C5="A",5,IF(C5="B",4,IF(C5="C",3,2)))</f>
        <v>4</v>
      </c>
      <c r="E5" s="24" t="s">
        <v>14</v>
      </c>
      <c r="F5" s="72">
        <f>IF(E5="A",5,IF(E5="B",4,IF(E5="C",3,2)))</f>
        <v>4</v>
      </c>
      <c r="G5" s="26" t="s">
        <v>14</v>
      </c>
      <c r="H5" s="45">
        <f>IF(G5="A",5,IF(G5="B",4,IF(G5="C",3,2)))</f>
        <v>4</v>
      </c>
      <c r="I5" s="24" t="s">
        <v>14</v>
      </c>
      <c r="J5" s="108">
        <f>IF(I5="A",5,IF(I5="B",4,IF(I5="C",3,2)))</f>
        <v>4</v>
      </c>
      <c r="K5" s="26" t="s">
        <v>14</v>
      </c>
      <c r="L5" s="108">
        <f>IF(K5="A",5,IF(K5="B",4,IF(K5="C",3,2)))</f>
        <v>4</v>
      </c>
      <c r="M5" s="26" t="s">
        <v>14</v>
      </c>
      <c r="N5" s="108">
        <f>IF(M5="A",5,IF(M5="B",4,IF(M5="C",3,2)))</f>
        <v>4</v>
      </c>
      <c r="O5" s="26" t="s">
        <v>14</v>
      </c>
      <c r="P5" s="23">
        <f>IF(O5="A",5,IF(O5="B",4,IF(O5="C",3,2)))</f>
        <v>4</v>
      </c>
      <c r="Q5" s="3">
        <v>4</v>
      </c>
      <c r="R5" s="3">
        <v>3</v>
      </c>
    </row>
    <row r="6" spans="1:18" ht="18" customHeight="1" x14ac:dyDescent="0.25">
      <c r="A6" s="27">
        <v>2</v>
      </c>
      <c r="B6" s="104" t="s">
        <v>2</v>
      </c>
      <c r="C6" s="140" t="s">
        <v>13</v>
      </c>
      <c r="D6" s="22">
        <f t="shared" ref="D6:D14" si="0">IF(C6="A",5,IF(C6="B",4,IF(C6="C",3,2)))</f>
        <v>5</v>
      </c>
      <c r="E6" s="7" t="str">
        <f>'[1]2017 ИТОГИ-4-9-11'!$AH$6</f>
        <v>B</v>
      </c>
      <c r="F6" s="73">
        <f t="shared" ref="F6:F14" si="1">IF(E6="A",5,IF(E6="B",4,IF(E6="C",3,2)))</f>
        <v>4</v>
      </c>
      <c r="G6" s="7" t="s">
        <v>13</v>
      </c>
      <c r="H6" s="22">
        <f t="shared" ref="H6:H14" si="2">IF(G6="A",5,IF(G6="B",4,IF(G6="C",3,2)))</f>
        <v>5</v>
      </c>
      <c r="I6" s="7" t="s">
        <v>13</v>
      </c>
      <c r="J6" s="109">
        <f t="shared" ref="J6:N14" si="3">IF(I6="A",5,IF(I6="B",4,IF(I6="C",3,2)))</f>
        <v>5</v>
      </c>
      <c r="K6" s="7"/>
      <c r="L6" s="109"/>
      <c r="M6" s="7"/>
      <c r="N6" s="109"/>
      <c r="O6" s="24" t="s">
        <v>14</v>
      </c>
      <c r="P6" s="23">
        <f>IF(O6="A",5,IF(O6="B",4,IF(O6="C",3,2)))</f>
        <v>4</v>
      </c>
      <c r="Q6" s="3">
        <v>4</v>
      </c>
      <c r="R6" s="3">
        <v>3</v>
      </c>
    </row>
    <row r="7" spans="1:18" ht="18" customHeight="1" x14ac:dyDescent="0.25">
      <c r="A7" s="27">
        <v>3</v>
      </c>
      <c r="B7" s="104" t="s">
        <v>3</v>
      </c>
      <c r="C7" s="140" t="s">
        <v>15</v>
      </c>
      <c r="D7" s="22">
        <f t="shared" si="0"/>
        <v>3</v>
      </c>
      <c r="E7" s="7" t="str">
        <f>'[1]2017 ИТОГИ-4-9-11'!$AB$6</f>
        <v>B</v>
      </c>
      <c r="F7" s="73">
        <f t="shared" si="1"/>
        <v>4</v>
      </c>
      <c r="G7" s="7" t="s">
        <v>14</v>
      </c>
      <c r="H7" s="22">
        <f t="shared" si="2"/>
        <v>4</v>
      </c>
      <c r="I7" s="7" t="s">
        <v>15</v>
      </c>
      <c r="J7" s="109">
        <f t="shared" si="3"/>
        <v>3</v>
      </c>
      <c r="K7" s="7"/>
      <c r="L7" s="109"/>
      <c r="M7" s="7" t="s">
        <v>14</v>
      </c>
      <c r="N7" s="109">
        <f t="shared" si="3"/>
        <v>4</v>
      </c>
      <c r="O7" s="7" t="s">
        <v>15</v>
      </c>
      <c r="P7" s="2">
        <f t="shared" ref="P7" si="4">IF(O7="A",5,IF(O7="B",4,IF(O7="C",3,2)))</f>
        <v>3</v>
      </c>
      <c r="Q7" s="3">
        <v>4</v>
      </c>
      <c r="R7" s="3">
        <v>3</v>
      </c>
    </row>
    <row r="8" spans="1:18" ht="18" customHeight="1" thickBot="1" x14ac:dyDescent="0.3">
      <c r="A8" s="28">
        <v>4</v>
      </c>
      <c r="B8" s="120" t="s">
        <v>4</v>
      </c>
      <c r="C8" s="141" t="s">
        <v>13</v>
      </c>
      <c r="D8" s="47">
        <f t="shared" si="0"/>
        <v>5</v>
      </c>
      <c r="E8" s="29" t="s">
        <v>13</v>
      </c>
      <c r="F8" s="74">
        <f t="shared" si="1"/>
        <v>5</v>
      </c>
      <c r="G8" s="29" t="s">
        <v>13</v>
      </c>
      <c r="H8" s="47">
        <f t="shared" si="2"/>
        <v>5</v>
      </c>
      <c r="I8" s="29" t="s">
        <v>14</v>
      </c>
      <c r="J8" s="109">
        <f t="shared" si="3"/>
        <v>4</v>
      </c>
      <c r="K8" s="29" t="s">
        <v>14</v>
      </c>
      <c r="L8" s="109">
        <f t="shared" si="3"/>
        <v>4</v>
      </c>
      <c r="M8" s="29" t="s">
        <v>14</v>
      </c>
      <c r="N8" s="109">
        <f t="shared" si="3"/>
        <v>4</v>
      </c>
      <c r="O8" s="29" t="s">
        <v>15</v>
      </c>
      <c r="P8" s="2">
        <f t="shared" ref="P8" si="5">IF(O8="A",5,IF(O8="B",4,IF(O8="C",3,2)))</f>
        <v>3</v>
      </c>
      <c r="Q8" s="3">
        <v>4</v>
      </c>
      <c r="R8" s="3">
        <v>3</v>
      </c>
    </row>
    <row r="9" spans="1:18" ht="18" customHeight="1" x14ac:dyDescent="0.25">
      <c r="A9" s="25">
        <v>5</v>
      </c>
      <c r="B9" s="119" t="s">
        <v>6</v>
      </c>
      <c r="C9" s="142" t="s">
        <v>13</v>
      </c>
      <c r="D9" s="46">
        <f t="shared" si="0"/>
        <v>5</v>
      </c>
      <c r="E9" s="26" t="str">
        <f>'[1]2017 ИТОГИ-4-9-11'!$O$6</f>
        <v>A</v>
      </c>
      <c r="F9" s="75">
        <f t="shared" si="1"/>
        <v>5</v>
      </c>
      <c r="G9" s="26" t="s">
        <v>13</v>
      </c>
      <c r="H9" s="46">
        <f t="shared" si="2"/>
        <v>5</v>
      </c>
      <c r="I9" s="26" t="s">
        <v>13</v>
      </c>
      <c r="J9" s="109">
        <f t="shared" si="3"/>
        <v>5</v>
      </c>
      <c r="K9" s="26"/>
      <c r="L9" s="109"/>
      <c r="M9" s="26"/>
      <c r="N9" s="109"/>
      <c r="O9" s="26"/>
      <c r="P9" s="2"/>
      <c r="Q9" s="3">
        <v>4</v>
      </c>
      <c r="R9" s="3">
        <v>3</v>
      </c>
    </row>
    <row r="10" spans="1:18" ht="18" customHeight="1" x14ac:dyDescent="0.25">
      <c r="A10" s="27">
        <v>6</v>
      </c>
      <c r="B10" s="104" t="s">
        <v>7</v>
      </c>
      <c r="C10" s="140" t="s">
        <v>13</v>
      </c>
      <c r="D10" s="22">
        <f t="shared" si="0"/>
        <v>5</v>
      </c>
      <c r="E10" s="7" t="str">
        <f>'[1]2017 ИТОГИ-4-9-11'!$R$6</f>
        <v>A</v>
      </c>
      <c r="F10" s="73">
        <f t="shared" si="1"/>
        <v>5</v>
      </c>
      <c r="G10" s="7" t="s">
        <v>13</v>
      </c>
      <c r="H10" s="22">
        <f t="shared" si="2"/>
        <v>5</v>
      </c>
      <c r="I10" s="7" t="s">
        <v>13</v>
      </c>
      <c r="J10" s="109">
        <f t="shared" si="3"/>
        <v>5</v>
      </c>
      <c r="K10" s="7"/>
      <c r="L10" s="109"/>
      <c r="M10" s="7"/>
      <c r="N10" s="109"/>
      <c r="O10" s="7"/>
      <c r="P10" s="2"/>
      <c r="Q10" s="3">
        <v>4</v>
      </c>
      <c r="R10" s="3">
        <v>3</v>
      </c>
    </row>
    <row r="11" spans="1:18" ht="18" customHeight="1" thickBot="1" x14ac:dyDescent="0.3">
      <c r="A11" s="28">
        <v>7</v>
      </c>
      <c r="B11" s="120" t="s">
        <v>8</v>
      </c>
      <c r="C11" s="141" t="s">
        <v>13</v>
      </c>
      <c r="D11" s="47">
        <f t="shared" si="0"/>
        <v>5</v>
      </c>
      <c r="E11" s="29" t="s">
        <v>13</v>
      </c>
      <c r="F11" s="74">
        <f t="shared" si="1"/>
        <v>5</v>
      </c>
      <c r="G11" s="29" t="s">
        <v>14</v>
      </c>
      <c r="H11" s="47">
        <f t="shared" si="2"/>
        <v>4</v>
      </c>
      <c r="I11" s="29" t="s">
        <v>13</v>
      </c>
      <c r="J11" s="109">
        <f t="shared" si="3"/>
        <v>5</v>
      </c>
      <c r="K11" s="29" t="s">
        <v>14</v>
      </c>
      <c r="L11" s="109">
        <f t="shared" si="3"/>
        <v>4</v>
      </c>
      <c r="M11" s="29" t="s">
        <v>14</v>
      </c>
      <c r="N11" s="109">
        <f t="shared" si="3"/>
        <v>4</v>
      </c>
      <c r="O11" s="29" t="s">
        <v>15</v>
      </c>
      <c r="P11" s="2">
        <f t="shared" ref="P11:P12" si="6">IF(O11="A",5,IF(O11="B",4,IF(O11="C",3,2)))</f>
        <v>3</v>
      </c>
      <c r="Q11" s="3">
        <v>4</v>
      </c>
      <c r="R11" s="3">
        <v>3</v>
      </c>
    </row>
    <row r="12" spans="1:18" ht="18" customHeight="1" x14ac:dyDescent="0.25">
      <c r="A12" s="25">
        <v>8</v>
      </c>
      <c r="B12" s="119" t="s">
        <v>9</v>
      </c>
      <c r="C12" s="142" t="s">
        <v>13</v>
      </c>
      <c r="D12" s="46">
        <f t="shared" si="0"/>
        <v>5</v>
      </c>
      <c r="E12" s="26" t="s">
        <v>14</v>
      </c>
      <c r="F12" s="75">
        <f t="shared" si="1"/>
        <v>4</v>
      </c>
      <c r="G12" s="26" t="s">
        <v>14</v>
      </c>
      <c r="H12" s="46">
        <f t="shared" si="2"/>
        <v>4</v>
      </c>
      <c r="I12" s="26" t="s">
        <v>14</v>
      </c>
      <c r="J12" s="109">
        <f t="shared" si="3"/>
        <v>4</v>
      </c>
      <c r="K12" s="26" t="s">
        <v>14</v>
      </c>
      <c r="L12" s="109">
        <f t="shared" si="3"/>
        <v>4</v>
      </c>
      <c r="M12" s="26" t="s">
        <v>14</v>
      </c>
      <c r="N12" s="109">
        <f t="shared" si="3"/>
        <v>4</v>
      </c>
      <c r="O12" s="26" t="s">
        <v>14</v>
      </c>
      <c r="P12" s="2">
        <f t="shared" si="6"/>
        <v>4</v>
      </c>
      <c r="Q12" s="3">
        <v>4</v>
      </c>
      <c r="R12" s="3">
        <v>3</v>
      </c>
    </row>
    <row r="13" spans="1:18" ht="18" customHeight="1" x14ac:dyDescent="0.25">
      <c r="A13" s="27">
        <v>9</v>
      </c>
      <c r="B13" s="104" t="s">
        <v>10</v>
      </c>
      <c r="C13" s="140" t="s">
        <v>14</v>
      </c>
      <c r="D13" s="22">
        <f t="shared" si="0"/>
        <v>4</v>
      </c>
      <c r="E13" s="7" t="str">
        <f>'[1]2017 ИТОГИ-4-9-11'!$AE$6</f>
        <v>B</v>
      </c>
      <c r="F13" s="73">
        <f t="shared" si="1"/>
        <v>4</v>
      </c>
      <c r="G13" s="7" t="s">
        <v>14</v>
      </c>
      <c r="H13" s="22">
        <f t="shared" si="2"/>
        <v>4</v>
      </c>
      <c r="I13" s="7" t="s">
        <v>14</v>
      </c>
      <c r="J13" s="109">
        <f t="shared" si="3"/>
        <v>4</v>
      </c>
      <c r="K13" s="7"/>
      <c r="L13" s="109"/>
      <c r="M13" s="7" t="s">
        <v>14</v>
      </c>
      <c r="N13" s="109">
        <f t="shared" si="3"/>
        <v>4</v>
      </c>
      <c r="O13" s="7" t="s">
        <v>15</v>
      </c>
      <c r="P13" s="2">
        <f t="shared" ref="P13:P14" si="7">IF(O13="A",5,IF(O13="B",4,IF(O13="C",3,2)))</f>
        <v>3</v>
      </c>
      <c r="Q13" s="3">
        <v>4</v>
      </c>
      <c r="R13" s="3">
        <v>3</v>
      </c>
    </row>
    <row r="14" spans="1:18" ht="18" customHeight="1" thickBot="1" x14ac:dyDescent="0.3">
      <c r="A14" s="28">
        <v>10</v>
      </c>
      <c r="B14" s="120" t="s">
        <v>11</v>
      </c>
      <c r="C14" s="141" t="s">
        <v>14</v>
      </c>
      <c r="D14" s="47">
        <f t="shared" si="0"/>
        <v>4</v>
      </c>
      <c r="E14" s="29" t="s">
        <v>14</v>
      </c>
      <c r="F14" s="74">
        <f t="shared" si="1"/>
        <v>4</v>
      </c>
      <c r="G14" s="29" t="s">
        <v>14</v>
      </c>
      <c r="H14" s="47">
        <f t="shared" si="2"/>
        <v>4</v>
      </c>
      <c r="I14" s="144" t="s">
        <v>14</v>
      </c>
      <c r="J14" s="111">
        <f t="shared" si="3"/>
        <v>4</v>
      </c>
      <c r="K14" s="29" t="s">
        <v>13</v>
      </c>
      <c r="L14" s="111">
        <f t="shared" si="3"/>
        <v>5</v>
      </c>
      <c r="M14" s="29" t="s">
        <v>14</v>
      </c>
      <c r="N14" s="111">
        <f t="shared" si="3"/>
        <v>4</v>
      </c>
      <c r="O14" s="29" t="s">
        <v>14</v>
      </c>
      <c r="P14" s="8">
        <f t="shared" si="7"/>
        <v>4</v>
      </c>
      <c r="Q14" s="3">
        <v>4</v>
      </c>
      <c r="R14" s="3">
        <v>3</v>
      </c>
    </row>
    <row r="15" spans="1:18" ht="21.95" customHeight="1" thickBot="1" x14ac:dyDescent="0.3">
      <c r="A15" s="32"/>
      <c r="B15" s="85" t="s">
        <v>37</v>
      </c>
      <c r="C15" s="143" t="str">
        <f>IF(C26&gt;=3.5,"A",IF(C26&gt;=2.5,"B",IF(C26&gt;=1.5,"C","D")))</f>
        <v>B</v>
      </c>
      <c r="D15" s="95"/>
      <c r="E15" s="143" t="str">
        <f>IF(E26&gt;=3.5,"A",IF(E26&gt;=2.5,"B",IF(E26&gt;=1.5,"C","D")))</f>
        <v>B</v>
      </c>
      <c r="F15" s="96"/>
      <c r="G15" s="143" t="str">
        <f>IF(G26&gt;=3.5,"A",IF(G26&gt;=2.5,"B",IF(G26&gt;=1.5,"C","D")))</f>
        <v>B</v>
      </c>
      <c r="H15" s="97"/>
      <c r="I15" s="143" t="str">
        <f>IF(I26&gt;=3.5,"A",IF(I26&gt;=2.5,"B",IF(I26&gt;=1.5,"C","D")))</f>
        <v>B</v>
      </c>
      <c r="J15" s="112"/>
      <c r="K15" s="113" t="str">
        <f>IF(K26&gt;=3.5,"A",IF(K26&gt;=2.5,"B",IF(K26&gt;=1.5,"C","D")))</f>
        <v>B</v>
      </c>
      <c r="L15" s="117"/>
      <c r="M15" s="113" t="str">
        <f>IF(M26&gt;=3.5,"A",IF(M26&gt;=2.5,"B",IF(M26&gt;=1.5,"C","D")))</f>
        <v>B</v>
      </c>
      <c r="N15" s="117"/>
      <c r="O15" s="113" t="str">
        <f>IF(O26&gt;=3.5,"A",IF(O26&gt;=2.5,"B",IF(O26&gt;=1.5,"C","D")))</f>
        <v>C</v>
      </c>
      <c r="P15" s="304"/>
      <c r="Q15" s="3"/>
      <c r="R15" s="3"/>
    </row>
    <row r="16" spans="1:18" ht="0.95" customHeight="1" x14ac:dyDescent="0.25">
      <c r="A16" s="48"/>
      <c r="B16" s="55" t="s">
        <v>25</v>
      </c>
      <c r="C16" s="53">
        <f t="shared" ref="C16:C25" si="8">IF(C5="A",4.2,IF(C5="B",2.5,IF(C5="C",2,1)))</f>
        <v>2.5</v>
      </c>
      <c r="D16" s="53"/>
      <c r="E16" s="53">
        <f t="shared" ref="E16:E25" si="9">IF(E5="A",4.2,IF(E5="B",2.5,IF(E5="C",2,1)))</f>
        <v>2.5</v>
      </c>
      <c r="F16" s="53"/>
      <c r="G16" s="53">
        <f t="shared" ref="G16:G25" si="10">IF(G5="A",4.2,IF(G5="B",2.5,IF(G5="C",2,1)))</f>
        <v>2.5</v>
      </c>
      <c r="H16" s="53"/>
      <c r="I16" s="53">
        <f t="shared" ref="I16:K25" si="11">IF(I5="A",4.2,IF(I5="B",2.5,IF(I5="C",2,1)))</f>
        <v>2.5</v>
      </c>
      <c r="J16" s="3"/>
      <c r="K16" s="41">
        <f t="shared" si="11"/>
        <v>2.5</v>
      </c>
      <c r="L16" s="3"/>
      <c r="M16" s="41">
        <f t="shared" ref="M16:O17" si="12">IF(M5="A",4.2,IF(M5="B",2.5,IF(M5="C",2,1)))</f>
        <v>2.5</v>
      </c>
      <c r="N16" s="3"/>
      <c r="O16" s="41">
        <f t="shared" si="12"/>
        <v>2.5</v>
      </c>
      <c r="P16" s="3"/>
      <c r="Q16" s="3"/>
      <c r="R16" s="3"/>
    </row>
    <row r="17" spans="1:18" ht="0.95" customHeight="1" x14ac:dyDescent="0.25">
      <c r="A17" s="48"/>
      <c r="B17" s="55" t="s">
        <v>26</v>
      </c>
      <c r="C17" s="53">
        <f t="shared" si="8"/>
        <v>4.2</v>
      </c>
      <c r="D17" s="53"/>
      <c r="E17" s="53">
        <f t="shared" si="9"/>
        <v>2.5</v>
      </c>
      <c r="F17" s="53"/>
      <c r="G17" s="53">
        <f t="shared" si="10"/>
        <v>4.2</v>
      </c>
      <c r="H17" s="53"/>
      <c r="I17" s="53">
        <f t="shared" si="11"/>
        <v>4.2</v>
      </c>
      <c r="J17" s="3"/>
      <c r="K17" s="41"/>
      <c r="L17" s="3"/>
      <c r="M17" s="41"/>
      <c r="N17" s="3"/>
      <c r="O17" s="41">
        <f t="shared" si="12"/>
        <v>2.5</v>
      </c>
      <c r="P17" s="3"/>
      <c r="Q17" s="3"/>
      <c r="R17" s="3"/>
    </row>
    <row r="18" spans="1:18" ht="0.95" customHeight="1" x14ac:dyDescent="0.25">
      <c r="A18" s="48"/>
      <c r="B18" s="55" t="s">
        <v>27</v>
      </c>
      <c r="C18" s="53">
        <f t="shared" si="8"/>
        <v>2</v>
      </c>
      <c r="D18" s="53"/>
      <c r="E18" s="53">
        <f t="shared" si="9"/>
        <v>2.5</v>
      </c>
      <c r="F18" s="53"/>
      <c r="G18" s="53">
        <f t="shared" si="10"/>
        <v>2.5</v>
      </c>
      <c r="H18" s="53"/>
      <c r="I18" s="53">
        <f t="shared" si="11"/>
        <v>2</v>
      </c>
      <c r="J18" s="3"/>
      <c r="K18" s="41"/>
      <c r="L18" s="3"/>
      <c r="M18" s="41">
        <f t="shared" ref="M18:O19" si="13">IF(M7="A",4.2,IF(M7="B",2.5,IF(M7="C",2,1)))</f>
        <v>2.5</v>
      </c>
      <c r="N18" s="3"/>
      <c r="O18" s="41">
        <f t="shared" si="13"/>
        <v>2</v>
      </c>
      <c r="P18" s="3"/>
      <c r="Q18" s="3"/>
      <c r="R18" s="3"/>
    </row>
    <row r="19" spans="1:18" ht="0.95" customHeight="1" x14ac:dyDescent="0.25">
      <c r="A19" s="48"/>
      <c r="B19" s="55" t="s">
        <v>28</v>
      </c>
      <c r="C19" s="53">
        <f t="shared" si="8"/>
        <v>4.2</v>
      </c>
      <c r="D19" s="53"/>
      <c r="E19" s="53">
        <f t="shared" si="9"/>
        <v>4.2</v>
      </c>
      <c r="F19" s="53"/>
      <c r="G19" s="53">
        <f t="shared" si="10"/>
        <v>4.2</v>
      </c>
      <c r="H19" s="53"/>
      <c r="I19" s="53">
        <f t="shared" si="11"/>
        <v>2.5</v>
      </c>
      <c r="J19" s="3"/>
      <c r="K19" s="41">
        <f t="shared" si="11"/>
        <v>2.5</v>
      </c>
      <c r="L19" s="3"/>
      <c r="M19" s="41">
        <f t="shared" ref="M19" si="14">IF(M8="A",4.2,IF(M8="B",2.5,IF(M8="C",2,1)))</f>
        <v>2.5</v>
      </c>
      <c r="N19" s="3"/>
      <c r="O19" s="41">
        <f t="shared" si="13"/>
        <v>2</v>
      </c>
      <c r="P19" s="3"/>
      <c r="Q19" s="3"/>
      <c r="R19" s="3"/>
    </row>
    <row r="20" spans="1:18" ht="0.95" customHeight="1" x14ac:dyDescent="0.25">
      <c r="A20" s="48"/>
      <c r="B20" s="55" t="s">
        <v>29</v>
      </c>
      <c r="C20" s="53">
        <f t="shared" si="8"/>
        <v>4.2</v>
      </c>
      <c r="D20" s="53"/>
      <c r="E20" s="53">
        <f t="shared" si="9"/>
        <v>4.2</v>
      </c>
      <c r="F20" s="53"/>
      <c r="G20" s="53">
        <f t="shared" si="10"/>
        <v>4.2</v>
      </c>
      <c r="H20" s="53"/>
      <c r="I20" s="53">
        <f t="shared" si="11"/>
        <v>4.2</v>
      </c>
      <c r="J20" s="3"/>
      <c r="K20" s="41"/>
      <c r="L20" s="3"/>
      <c r="M20" s="41"/>
      <c r="N20" s="3"/>
      <c r="O20" s="41"/>
      <c r="P20" s="3"/>
      <c r="Q20" s="3"/>
      <c r="R20" s="3"/>
    </row>
    <row r="21" spans="1:18" ht="0.95" customHeight="1" x14ac:dyDescent="0.25">
      <c r="A21" s="48"/>
      <c r="B21" s="55" t="s">
        <v>69</v>
      </c>
      <c r="C21" s="53">
        <f t="shared" si="8"/>
        <v>4.2</v>
      </c>
      <c r="D21" s="53"/>
      <c r="E21" s="53">
        <f t="shared" si="9"/>
        <v>4.2</v>
      </c>
      <c r="F21" s="53"/>
      <c r="G21" s="53">
        <f t="shared" si="10"/>
        <v>4.2</v>
      </c>
      <c r="H21" s="50"/>
      <c r="I21" s="53">
        <f t="shared" si="11"/>
        <v>4.2</v>
      </c>
      <c r="J21" s="3"/>
      <c r="K21" s="41"/>
      <c r="L21" s="3"/>
      <c r="M21" s="41"/>
      <c r="N21" s="3"/>
      <c r="O21" s="41"/>
      <c r="P21" s="3"/>
      <c r="Q21" s="3"/>
      <c r="R21" s="3"/>
    </row>
    <row r="22" spans="1:18" ht="0.95" customHeight="1" x14ac:dyDescent="0.25">
      <c r="A22" s="48"/>
      <c r="B22" s="55" t="s">
        <v>70</v>
      </c>
      <c r="C22" s="53">
        <f t="shared" si="8"/>
        <v>4.2</v>
      </c>
      <c r="D22" s="53"/>
      <c r="E22" s="53">
        <f t="shared" si="9"/>
        <v>4.2</v>
      </c>
      <c r="F22" s="53"/>
      <c r="G22" s="53">
        <f t="shared" si="10"/>
        <v>2.5</v>
      </c>
      <c r="H22" s="50"/>
      <c r="I22" s="53">
        <f t="shared" si="11"/>
        <v>4.2</v>
      </c>
      <c r="J22" s="3"/>
      <c r="K22" s="41">
        <f t="shared" si="11"/>
        <v>2.5</v>
      </c>
      <c r="L22" s="3"/>
      <c r="M22" s="41">
        <f t="shared" ref="M22" si="15">IF(M11="A",4.2,IF(M11="B",2.5,IF(M11="C",2,1)))</f>
        <v>2.5</v>
      </c>
      <c r="N22" s="3"/>
      <c r="O22" s="41">
        <f t="shared" ref="O22" si="16">IF(O11="A",4.2,IF(O11="B",2.5,IF(O11="C",2,1)))</f>
        <v>2</v>
      </c>
      <c r="P22" s="3"/>
      <c r="Q22" s="3"/>
      <c r="R22" s="3"/>
    </row>
    <row r="23" spans="1:18" ht="0.95" customHeight="1" x14ac:dyDescent="0.25">
      <c r="A23" s="48"/>
      <c r="B23" s="55" t="s">
        <v>71</v>
      </c>
      <c r="C23" s="53">
        <f t="shared" si="8"/>
        <v>4.2</v>
      </c>
      <c r="D23" s="53"/>
      <c r="E23" s="53">
        <f t="shared" si="9"/>
        <v>2.5</v>
      </c>
      <c r="F23" s="53"/>
      <c r="G23" s="53">
        <f t="shared" si="10"/>
        <v>2.5</v>
      </c>
      <c r="H23" s="50"/>
      <c r="I23" s="53">
        <f t="shared" si="11"/>
        <v>2.5</v>
      </c>
      <c r="J23" s="3"/>
      <c r="K23" s="41">
        <f t="shared" si="11"/>
        <v>2.5</v>
      </c>
      <c r="L23" s="3"/>
      <c r="M23" s="41">
        <f t="shared" ref="M23" si="17">IF(M12="A",4.2,IF(M12="B",2.5,IF(M12="C",2,1)))</f>
        <v>2.5</v>
      </c>
      <c r="N23" s="3"/>
      <c r="O23" s="41">
        <f t="shared" ref="O23" si="18">IF(O12="A",4.2,IF(O12="B",2.5,IF(O12="C",2,1)))</f>
        <v>2.5</v>
      </c>
      <c r="P23" s="3"/>
      <c r="Q23" s="3"/>
      <c r="R23" s="3"/>
    </row>
    <row r="24" spans="1:18" ht="0.95" customHeight="1" x14ac:dyDescent="0.25">
      <c r="A24" s="48"/>
      <c r="B24" s="55" t="s">
        <v>72</v>
      </c>
      <c r="C24" s="53">
        <f t="shared" si="8"/>
        <v>2.5</v>
      </c>
      <c r="D24" s="53"/>
      <c r="E24" s="53">
        <f t="shared" si="9"/>
        <v>2.5</v>
      </c>
      <c r="F24" s="53"/>
      <c r="G24" s="53">
        <f t="shared" si="10"/>
        <v>2.5</v>
      </c>
      <c r="H24" s="50"/>
      <c r="I24" s="53">
        <f t="shared" si="11"/>
        <v>2.5</v>
      </c>
      <c r="J24" s="3"/>
      <c r="K24" s="41"/>
      <c r="L24" s="3"/>
      <c r="M24" s="41">
        <f t="shared" ref="M24:O24" si="19">IF(M13="A",4.2,IF(M13="B",2.5,IF(M13="C",2,1)))</f>
        <v>2.5</v>
      </c>
      <c r="N24" s="3"/>
      <c r="O24" s="41">
        <f t="shared" si="19"/>
        <v>2</v>
      </c>
      <c r="P24" s="3"/>
      <c r="Q24" s="3"/>
      <c r="R24" s="3"/>
    </row>
    <row r="25" spans="1:18" ht="0.95" customHeight="1" x14ac:dyDescent="0.25">
      <c r="A25" s="48"/>
      <c r="B25" s="55" t="s">
        <v>73</v>
      </c>
      <c r="C25" s="53">
        <f t="shared" si="8"/>
        <v>2.5</v>
      </c>
      <c r="D25" s="53"/>
      <c r="E25" s="53">
        <f t="shared" si="9"/>
        <v>2.5</v>
      </c>
      <c r="F25" s="53"/>
      <c r="G25" s="53">
        <f t="shared" si="10"/>
        <v>2.5</v>
      </c>
      <c r="H25" s="50"/>
      <c r="I25" s="53">
        <f t="shared" si="11"/>
        <v>2.5</v>
      </c>
      <c r="J25" s="3"/>
      <c r="K25" s="41">
        <f t="shared" si="11"/>
        <v>4.2</v>
      </c>
      <c r="L25" s="3"/>
      <c r="M25" s="41">
        <f t="shared" ref="M25:O25" si="20">IF(M14="A",4.2,IF(M14="B",2.5,IF(M14="C",2,1)))</f>
        <v>2.5</v>
      </c>
      <c r="N25" s="3"/>
      <c r="O25" s="41">
        <f t="shared" si="20"/>
        <v>2.5</v>
      </c>
      <c r="P25" s="3"/>
      <c r="Q25" s="3"/>
      <c r="R25" s="3"/>
    </row>
    <row r="26" spans="1:18" ht="0.95" customHeight="1" x14ac:dyDescent="0.25">
      <c r="A26" s="48"/>
      <c r="B26" s="55" t="s">
        <v>30</v>
      </c>
      <c r="C26" s="54">
        <f>AVERAGE(C16:C25)</f>
        <v>3.4699999999999998</v>
      </c>
      <c r="D26" s="54"/>
      <c r="E26" s="54">
        <f>AVERAGE(E16:E25)</f>
        <v>3.1799999999999997</v>
      </c>
      <c r="F26" s="54"/>
      <c r="G26" s="54">
        <f>AVERAGE(G16:G25)</f>
        <v>3.1799999999999997</v>
      </c>
      <c r="H26" s="49"/>
      <c r="I26" s="54">
        <f>AVERAGE(I16:I25)</f>
        <v>3.13</v>
      </c>
      <c r="J26" s="3"/>
      <c r="K26" s="52">
        <f>AVERAGE(K16:K25)</f>
        <v>2.84</v>
      </c>
      <c r="L26" s="3"/>
      <c r="M26" s="52">
        <f>AVERAGE(M16:M25)</f>
        <v>2.5</v>
      </c>
      <c r="N26" s="3"/>
      <c r="O26" s="52">
        <f>AVERAGE(O16:O25)</f>
        <v>2.25</v>
      </c>
      <c r="P26" s="3"/>
      <c r="Q26" s="3"/>
      <c r="R26" s="3"/>
    </row>
    <row r="27" spans="1:18" ht="15" customHeight="1" x14ac:dyDescent="0.25">
      <c r="A27" s="15" t="s">
        <v>13</v>
      </c>
      <c r="B27" s="16" t="s">
        <v>31</v>
      </c>
    </row>
    <row r="28" spans="1:18" ht="15" customHeight="1" x14ac:dyDescent="0.25">
      <c r="A28" s="17" t="s">
        <v>14</v>
      </c>
      <c r="B28" s="16" t="s">
        <v>33</v>
      </c>
    </row>
    <row r="29" spans="1:18" ht="15" customHeight="1" x14ac:dyDescent="0.25">
      <c r="A29" s="18" t="s">
        <v>15</v>
      </c>
      <c r="B29" s="16" t="s">
        <v>32</v>
      </c>
    </row>
    <row r="30" spans="1:18" ht="15" customHeight="1" x14ac:dyDescent="0.25">
      <c r="A30" s="19" t="s">
        <v>34</v>
      </c>
      <c r="B30" s="16" t="s">
        <v>35</v>
      </c>
    </row>
    <row r="33" spans="22:22" x14ac:dyDescent="0.25">
      <c r="V33" s="14"/>
    </row>
    <row r="34" spans="22:22" x14ac:dyDescent="0.25">
      <c r="V34" s="14"/>
    </row>
  </sheetData>
  <conditionalFormatting sqref="E5:E26">
    <cfRule type="cellIs" dxfId="659" priority="25" operator="equal">
      <formula>"A"</formula>
    </cfRule>
    <cfRule type="cellIs" dxfId="658" priority="26" operator="equal">
      <formula>"B"</formula>
    </cfRule>
    <cfRule type="cellIs" dxfId="657" priority="27" operator="equal">
      <formula>"C"</formula>
    </cfRule>
    <cfRule type="cellIs" dxfId="656" priority="28" operator="equal">
      <formula>"D"</formula>
    </cfRule>
  </conditionalFormatting>
  <conditionalFormatting sqref="C5:C26">
    <cfRule type="cellIs" dxfId="655" priority="29" operator="equal">
      <formula>"A"</formula>
    </cfRule>
    <cfRule type="cellIs" dxfId="654" priority="30" operator="equal">
      <formula>"B"</formula>
    </cfRule>
    <cfRule type="cellIs" dxfId="653" priority="31" operator="equal">
      <formula>"C"</formula>
    </cfRule>
    <cfRule type="cellIs" dxfId="652" priority="32" operator="equal">
      <formula>"D"</formula>
    </cfRule>
  </conditionalFormatting>
  <conditionalFormatting sqref="G5:G26">
    <cfRule type="cellIs" dxfId="651" priority="21" operator="equal">
      <formula>"A"</formula>
    </cfRule>
    <cfRule type="cellIs" dxfId="650" priority="22" operator="equal">
      <formula>"B"</formula>
    </cfRule>
    <cfRule type="cellIs" dxfId="649" priority="23" operator="equal">
      <formula>"C"</formula>
    </cfRule>
    <cfRule type="cellIs" dxfId="648" priority="24" operator="equal">
      <formula>"D"</formula>
    </cfRule>
  </conditionalFormatting>
  <conditionalFormatting sqref="I5:I26">
    <cfRule type="cellIs" dxfId="647" priority="17" operator="equal">
      <formula>"A"</formula>
    </cfRule>
    <cfRule type="cellIs" dxfId="646" priority="18" operator="equal">
      <formula>"B"</formula>
    </cfRule>
    <cfRule type="cellIs" dxfId="645" priority="19" operator="equal">
      <formula>"C"</formula>
    </cfRule>
    <cfRule type="cellIs" dxfId="644" priority="20" operator="equal">
      <formula>"D"</formula>
    </cfRule>
  </conditionalFormatting>
  <conditionalFormatting sqref="K5:K15">
    <cfRule type="cellIs" dxfId="643" priority="13" operator="equal">
      <formula>"A"</formula>
    </cfRule>
    <cfRule type="cellIs" dxfId="642" priority="14" operator="equal">
      <formula>"B"</formula>
    </cfRule>
    <cfRule type="cellIs" dxfId="641" priority="15" operator="equal">
      <formula>"C"</formula>
    </cfRule>
    <cfRule type="cellIs" dxfId="640" priority="16" operator="equal">
      <formula>"D"</formula>
    </cfRule>
  </conditionalFormatting>
  <conditionalFormatting sqref="M5:M15">
    <cfRule type="cellIs" dxfId="639" priority="9" operator="equal">
      <formula>"A"</formula>
    </cfRule>
    <cfRule type="cellIs" dxfId="638" priority="10" operator="equal">
      <formula>"B"</formula>
    </cfRule>
    <cfRule type="cellIs" dxfId="637" priority="11" operator="equal">
      <formula>"C"</formula>
    </cfRule>
    <cfRule type="cellIs" dxfId="636" priority="12" operator="equal">
      <formula>"D"</formula>
    </cfRule>
  </conditionalFormatting>
  <conditionalFormatting sqref="O5 O7:O15">
    <cfRule type="cellIs" dxfId="635" priority="5" operator="equal">
      <formula>"A"</formula>
    </cfRule>
    <cfRule type="cellIs" dxfId="634" priority="6" operator="equal">
      <formula>"B"</formula>
    </cfRule>
    <cfRule type="cellIs" dxfId="633" priority="7" operator="equal">
      <formula>"C"</formula>
    </cfRule>
    <cfRule type="cellIs" dxfId="632" priority="8" operator="equal">
      <formula>"D"</formula>
    </cfRule>
  </conditionalFormatting>
  <conditionalFormatting sqref="O6">
    <cfRule type="cellIs" dxfId="631" priority="1" operator="equal">
      <formula>"A"</formula>
    </cfRule>
    <cfRule type="cellIs" dxfId="630" priority="2" operator="equal">
      <formula>"B"</formula>
    </cfRule>
    <cfRule type="cellIs" dxfId="629" priority="3" operator="equal">
      <formula>"C"</formula>
    </cfRule>
    <cfRule type="cellIs" dxfId="628" priority="4" operator="equal">
      <formula>"D"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zoomScale="90" zoomScaleNormal="90" workbookViewId="0">
      <selection activeCell="A2" sqref="A2"/>
    </sheetView>
  </sheetViews>
  <sheetFormatPr defaultRowHeight="15" x14ac:dyDescent="0.25"/>
  <cols>
    <col min="1" max="1" width="25.7109375" customWidth="1"/>
    <col min="2" max="9" width="8.7109375" customWidth="1"/>
    <col min="10" max="10" width="7.7109375" customWidth="1"/>
    <col min="11" max="11" width="20.7109375" customWidth="1"/>
    <col min="12" max="19" width="8.7109375" customWidth="1"/>
    <col min="20" max="20" width="7.7109375" customWidth="1"/>
    <col min="21" max="21" width="25.7109375" customWidth="1"/>
    <col min="22" max="26" width="8.7109375" customWidth="1"/>
  </cols>
  <sheetData>
    <row r="1" spans="1:29" ht="18" customHeight="1" thickBot="1" x14ac:dyDescent="0.3">
      <c r="A1" s="99" t="s">
        <v>75</v>
      </c>
      <c r="B1" s="35" t="s">
        <v>79</v>
      </c>
    </row>
    <row r="2" spans="1:29" ht="18" customHeight="1" thickBot="1" x14ac:dyDescent="0.3">
      <c r="A2" s="154" t="s">
        <v>80</v>
      </c>
      <c r="B2" s="155">
        <v>2015</v>
      </c>
      <c r="C2" s="155">
        <v>2016</v>
      </c>
      <c r="D2" s="155">
        <v>2017</v>
      </c>
      <c r="E2" s="155">
        <v>2018</v>
      </c>
      <c r="F2" s="156">
        <v>2019</v>
      </c>
      <c r="G2" s="157">
        <v>2020</v>
      </c>
      <c r="H2" s="157">
        <v>2021</v>
      </c>
      <c r="I2" s="295">
        <v>2022</v>
      </c>
      <c r="L2" s="35" t="s">
        <v>81</v>
      </c>
      <c r="V2" s="35" t="s">
        <v>82</v>
      </c>
      <c r="AC2" s="294"/>
    </row>
    <row r="3" spans="1:29" ht="18" customHeight="1" thickBot="1" x14ac:dyDescent="0.3">
      <c r="A3" s="293" t="s">
        <v>83</v>
      </c>
      <c r="B3" s="158">
        <v>39.892857139999997</v>
      </c>
      <c r="C3" s="159">
        <v>54.153846153846153</v>
      </c>
      <c r="D3" s="160">
        <v>54.625</v>
      </c>
      <c r="E3" s="161">
        <v>55.2</v>
      </c>
      <c r="F3" s="162">
        <v>64</v>
      </c>
      <c r="G3" s="163">
        <v>50.85</v>
      </c>
      <c r="H3" s="163">
        <v>51.7</v>
      </c>
      <c r="I3" s="305">
        <v>53.6</v>
      </c>
      <c r="K3" s="154" t="s">
        <v>84</v>
      </c>
      <c r="L3" s="155">
        <v>2015</v>
      </c>
      <c r="M3" s="155">
        <v>2016</v>
      </c>
      <c r="N3" s="155">
        <v>2017</v>
      </c>
      <c r="O3" s="155">
        <v>2018</v>
      </c>
      <c r="P3" s="156">
        <v>2019</v>
      </c>
      <c r="Q3" s="157">
        <v>2020</v>
      </c>
      <c r="R3" s="295">
        <v>2021</v>
      </c>
      <c r="S3" s="299">
        <v>2022</v>
      </c>
      <c r="U3" s="154" t="s">
        <v>85</v>
      </c>
      <c r="V3" s="155">
        <v>2015</v>
      </c>
      <c r="W3" s="155">
        <v>2016</v>
      </c>
      <c r="X3" s="155">
        <v>2017</v>
      </c>
      <c r="Y3" s="155">
        <v>2018</v>
      </c>
      <c r="Z3" s="156">
        <v>2019</v>
      </c>
      <c r="AA3" s="157">
        <v>2020</v>
      </c>
      <c r="AB3" s="157">
        <v>2021</v>
      </c>
      <c r="AC3" s="295">
        <v>2022</v>
      </c>
    </row>
    <row r="4" spans="1:29" ht="18" customHeight="1" thickBot="1" x14ac:dyDescent="0.3">
      <c r="A4" s="293" t="s">
        <v>86</v>
      </c>
      <c r="B4" s="164">
        <v>4.5277777800000001</v>
      </c>
      <c r="C4" s="164">
        <v>4.5999999999999996</v>
      </c>
      <c r="D4" s="164">
        <v>4.1052631578947372</v>
      </c>
      <c r="E4" s="165">
        <v>4.5555555555555554</v>
      </c>
      <c r="F4" s="166">
        <v>4.833333333333333</v>
      </c>
      <c r="G4" s="166"/>
      <c r="H4" s="166"/>
      <c r="I4" s="306">
        <v>4.46</v>
      </c>
      <c r="K4" s="288" t="s">
        <v>87</v>
      </c>
      <c r="L4" s="167">
        <v>3.7</v>
      </c>
      <c r="M4" s="168">
        <v>3.62</v>
      </c>
      <c r="N4" s="169">
        <v>4</v>
      </c>
      <c r="O4" s="169">
        <v>4.0821917808219181</v>
      </c>
      <c r="P4" s="170">
        <v>3.8596491228070176</v>
      </c>
      <c r="Q4" s="171"/>
      <c r="R4" s="172">
        <v>3.41</v>
      </c>
      <c r="S4" s="313">
        <v>3.57</v>
      </c>
      <c r="U4" s="288" t="s">
        <v>87</v>
      </c>
      <c r="V4" s="173"/>
      <c r="W4" s="174">
        <v>4.6369999999999996</v>
      </c>
      <c r="X4" s="175">
        <v>4.7300000000000004</v>
      </c>
      <c r="Y4" s="176">
        <v>4.6660000000000004</v>
      </c>
      <c r="Z4" s="177">
        <v>4.4657534246575343</v>
      </c>
      <c r="AA4" s="178">
        <v>4.2</v>
      </c>
      <c r="AB4" s="178">
        <v>4.2699999999999996</v>
      </c>
      <c r="AC4" s="321">
        <v>3.74</v>
      </c>
    </row>
    <row r="5" spans="1:29" ht="18" customHeight="1" thickBot="1" x14ac:dyDescent="0.3">
      <c r="A5" s="302" t="s">
        <v>88</v>
      </c>
      <c r="B5" s="180">
        <v>68.432432399999996</v>
      </c>
      <c r="C5" s="180">
        <v>71.108695652173907</v>
      </c>
      <c r="D5" s="180">
        <v>72.709999999999994</v>
      </c>
      <c r="E5" s="181">
        <v>73.3</v>
      </c>
      <c r="F5" s="182">
        <v>70</v>
      </c>
      <c r="G5" s="183">
        <v>72.819999999999993</v>
      </c>
      <c r="H5" s="183">
        <v>68.7</v>
      </c>
      <c r="I5" s="307">
        <v>66.8</v>
      </c>
      <c r="K5" s="288" t="s">
        <v>88</v>
      </c>
      <c r="L5" s="184">
        <v>4.38</v>
      </c>
      <c r="M5" s="185">
        <v>3.95</v>
      </c>
      <c r="N5" s="169">
        <v>4.2244897959183669</v>
      </c>
      <c r="O5" s="186">
        <v>3.85</v>
      </c>
      <c r="P5" s="187">
        <v>4.0526315789473681</v>
      </c>
      <c r="Q5" s="188"/>
      <c r="R5" s="280">
        <v>3.9</v>
      </c>
      <c r="S5" s="317">
        <v>3.89</v>
      </c>
      <c r="U5" s="293" t="s">
        <v>88</v>
      </c>
      <c r="V5" s="281"/>
      <c r="W5" s="282">
        <v>4.7089999999999996</v>
      </c>
      <c r="X5" s="283">
        <v>4.32</v>
      </c>
      <c r="Y5" s="284">
        <v>4.2</v>
      </c>
      <c r="Z5" s="285">
        <v>4.3866666666666667</v>
      </c>
      <c r="AA5" s="286">
        <v>3.79</v>
      </c>
      <c r="AB5" s="287">
        <v>4</v>
      </c>
      <c r="AC5" s="323">
        <v>3.65</v>
      </c>
    </row>
    <row r="6" spans="1:29" ht="18" customHeight="1" x14ac:dyDescent="0.25">
      <c r="A6" s="189" t="s">
        <v>89</v>
      </c>
      <c r="B6" s="300">
        <v>44.25</v>
      </c>
      <c r="C6" s="300">
        <v>55.125</v>
      </c>
      <c r="D6" s="301">
        <v>55</v>
      </c>
      <c r="E6" s="195">
        <v>52.5</v>
      </c>
      <c r="F6" s="193">
        <v>61</v>
      </c>
      <c r="G6" s="194">
        <v>61.36</v>
      </c>
      <c r="H6" s="277">
        <v>56.3</v>
      </c>
      <c r="I6" s="308">
        <v>58.8</v>
      </c>
      <c r="K6" s="189" t="s">
        <v>89</v>
      </c>
      <c r="L6" s="296">
        <v>4</v>
      </c>
      <c r="M6" s="297">
        <v>4.1399999999999997</v>
      </c>
      <c r="N6" s="298">
        <v>3.9473684210526314</v>
      </c>
      <c r="O6" s="198">
        <v>4.2121212121212119</v>
      </c>
      <c r="P6" s="197">
        <v>4.08</v>
      </c>
      <c r="Q6" s="197"/>
      <c r="R6" s="197"/>
      <c r="S6" s="318">
        <v>3.73</v>
      </c>
      <c r="U6" s="189" t="s">
        <v>90</v>
      </c>
      <c r="V6" s="199"/>
      <c r="W6" s="289">
        <v>4.3470000000000004</v>
      </c>
      <c r="X6" s="290">
        <v>4.6500000000000004</v>
      </c>
      <c r="Y6" s="289">
        <v>4.49</v>
      </c>
      <c r="Z6" s="291">
        <v>4.6351351351351351</v>
      </c>
      <c r="AA6" s="292">
        <v>4.1100000000000003</v>
      </c>
      <c r="AB6" s="292">
        <v>4.21</v>
      </c>
      <c r="AC6" s="322">
        <v>3.71</v>
      </c>
    </row>
    <row r="7" spans="1:29" ht="18" customHeight="1" x14ac:dyDescent="0.25">
      <c r="A7" s="200" t="s">
        <v>91</v>
      </c>
      <c r="B7" s="201">
        <v>42.625</v>
      </c>
      <c r="C7" s="202">
        <v>52.714285714285715</v>
      </c>
      <c r="D7" s="203">
        <v>47.142857142857146</v>
      </c>
      <c r="E7" s="203">
        <v>48</v>
      </c>
      <c r="F7" s="204">
        <v>62</v>
      </c>
      <c r="G7" s="205">
        <v>50</v>
      </c>
      <c r="H7" s="278">
        <v>49.8</v>
      </c>
      <c r="I7" s="206">
        <v>47.1</v>
      </c>
      <c r="K7" s="200" t="s">
        <v>91</v>
      </c>
      <c r="L7" s="207">
        <v>3.6</v>
      </c>
      <c r="M7" s="208">
        <v>3.5</v>
      </c>
      <c r="N7" s="196">
        <v>3.6</v>
      </c>
      <c r="O7" s="209">
        <v>3.8181818181818183</v>
      </c>
      <c r="P7" s="210">
        <v>3.5</v>
      </c>
      <c r="Q7" s="211"/>
      <c r="R7" s="211"/>
      <c r="S7" s="314">
        <v>3.67</v>
      </c>
      <c r="U7" s="200" t="s">
        <v>92</v>
      </c>
      <c r="V7" s="212">
        <v>100</v>
      </c>
      <c r="W7" s="212">
        <v>100</v>
      </c>
      <c r="X7" s="212">
        <v>100</v>
      </c>
      <c r="Y7" s="212">
        <v>100</v>
      </c>
      <c r="Z7" s="213">
        <v>100</v>
      </c>
      <c r="AA7" s="214"/>
      <c r="AB7" s="214"/>
      <c r="AC7" s="200"/>
    </row>
    <row r="8" spans="1:29" ht="18" customHeight="1" x14ac:dyDescent="0.25">
      <c r="A8" s="200" t="s">
        <v>93</v>
      </c>
      <c r="B8" s="192">
        <v>59.33</v>
      </c>
      <c r="C8" s="190">
        <v>57.2</v>
      </c>
      <c r="D8" s="215">
        <v>46.75</v>
      </c>
      <c r="E8" s="203">
        <v>47.6</v>
      </c>
      <c r="F8" s="204">
        <v>57</v>
      </c>
      <c r="G8" s="216">
        <v>76</v>
      </c>
      <c r="H8" s="259">
        <v>63.3</v>
      </c>
      <c r="I8" s="309">
        <v>78</v>
      </c>
      <c r="K8" s="200" t="s">
        <v>93</v>
      </c>
      <c r="L8" s="218">
        <v>3.8</v>
      </c>
      <c r="M8" s="219">
        <v>3.6</v>
      </c>
      <c r="N8" s="220">
        <v>4.08</v>
      </c>
      <c r="O8" s="221">
        <v>4.3330000000000002</v>
      </c>
      <c r="P8" s="222">
        <v>4.75</v>
      </c>
      <c r="Q8" s="222"/>
      <c r="R8" s="222"/>
      <c r="S8" s="315">
        <v>4.2699999999999996</v>
      </c>
      <c r="U8" s="200" t="s">
        <v>94</v>
      </c>
      <c r="V8" s="223">
        <v>89.583333333333329</v>
      </c>
      <c r="W8" s="224">
        <v>95</v>
      </c>
      <c r="X8" s="224">
        <v>95.775000000000006</v>
      </c>
      <c r="Y8" s="212">
        <v>100</v>
      </c>
      <c r="Z8" s="213">
        <v>100</v>
      </c>
      <c r="AA8" s="214"/>
      <c r="AB8" s="214"/>
      <c r="AC8" s="200"/>
    </row>
    <row r="9" spans="1:29" ht="18" customHeight="1" x14ac:dyDescent="0.25">
      <c r="A9" s="200" t="s">
        <v>95</v>
      </c>
      <c r="B9" s="225">
        <v>49</v>
      </c>
      <c r="C9" s="226">
        <v>59.428571428571431</v>
      </c>
      <c r="D9" s="227">
        <v>48.8</v>
      </c>
      <c r="E9" s="227">
        <v>48</v>
      </c>
      <c r="F9" s="228">
        <v>56</v>
      </c>
      <c r="G9" s="229">
        <v>55.25</v>
      </c>
      <c r="H9" s="229">
        <v>51.7</v>
      </c>
      <c r="I9" s="230">
        <v>59.3</v>
      </c>
      <c r="K9" s="200" t="s">
        <v>95</v>
      </c>
      <c r="L9" s="231">
        <v>3.7</v>
      </c>
      <c r="M9" s="232">
        <v>3</v>
      </c>
      <c r="N9" s="220">
        <v>3.55</v>
      </c>
      <c r="O9" s="233">
        <v>3.8571428571428572</v>
      </c>
      <c r="P9" s="234">
        <v>4.33</v>
      </c>
      <c r="Q9" s="234"/>
      <c r="R9" s="234"/>
      <c r="S9" s="224">
        <v>3.88</v>
      </c>
    </row>
    <row r="10" spans="1:29" ht="18" customHeight="1" x14ac:dyDescent="0.25">
      <c r="A10" s="200" t="s">
        <v>96</v>
      </c>
      <c r="B10" s="235">
        <v>66</v>
      </c>
      <c r="C10" s="236"/>
      <c r="D10" s="236"/>
      <c r="E10" s="202">
        <v>57.5</v>
      </c>
      <c r="F10" s="237"/>
      <c r="G10" s="238">
        <v>92</v>
      </c>
      <c r="H10" s="237"/>
      <c r="I10" s="310">
        <v>46</v>
      </c>
      <c r="K10" s="200" t="s">
        <v>96</v>
      </c>
      <c r="L10" s="236"/>
      <c r="M10" s="240">
        <v>3.69</v>
      </c>
      <c r="N10" s="241">
        <v>3.73</v>
      </c>
      <c r="O10" s="242">
        <v>3.875</v>
      </c>
      <c r="P10" s="243">
        <v>3.83</v>
      </c>
      <c r="Q10" s="243"/>
      <c r="R10" s="243"/>
      <c r="S10" s="316">
        <v>4.03</v>
      </c>
    </row>
    <row r="11" spans="1:29" ht="18" customHeight="1" x14ac:dyDescent="0.25">
      <c r="A11" s="200" t="s">
        <v>97</v>
      </c>
      <c r="B11" s="244">
        <v>55.444444439999998</v>
      </c>
      <c r="C11" s="245">
        <v>67</v>
      </c>
      <c r="D11" s="245">
        <v>60</v>
      </c>
      <c r="E11" s="245">
        <v>72</v>
      </c>
      <c r="F11" s="246">
        <v>58</v>
      </c>
      <c r="G11" s="247">
        <v>67.75</v>
      </c>
      <c r="H11" s="247">
        <v>62.6</v>
      </c>
      <c r="I11" s="311">
        <v>78.8</v>
      </c>
      <c r="K11" s="200" t="s">
        <v>97</v>
      </c>
      <c r="L11" s="236"/>
      <c r="M11" s="236"/>
      <c r="N11" s="236"/>
      <c r="O11" s="248">
        <v>3</v>
      </c>
      <c r="P11" s="249">
        <v>3.67</v>
      </c>
      <c r="Q11" s="250"/>
      <c r="R11" s="250"/>
      <c r="S11" s="251"/>
    </row>
    <row r="12" spans="1:29" ht="18" customHeight="1" x14ac:dyDescent="0.25">
      <c r="A12" s="200" t="s">
        <v>98</v>
      </c>
      <c r="B12" s="191">
        <v>61.851900000000001</v>
      </c>
      <c r="C12" s="202">
        <v>63.2</v>
      </c>
      <c r="D12" s="202">
        <v>60.777777777777779</v>
      </c>
      <c r="E12" s="203">
        <v>59</v>
      </c>
      <c r="F12" s="252">
        <v>63</v>
      </c>
      <c r="G12" s="253">
        <v>55.5</v>
      </c>
      <c r="H12" s="253">
        <v>56.7</v>
      </c>
      <c r="I12" s="254">
        <v>60.8</v>
      </c>
      <c r="K12" s="200" t="s">
        <v>98</v>
      </c>
      <c r="L12" s="255">
        <v>4.0999999999999996</v>
      </c>
      <c r="M12" s="232">
        <v>3.69</v>
      </c>
      <c r="N12" s="220">
        <v>3.96</v>
      </c>
      <c r="O12" s="256">
        <v>3.9809999999999999</v>
      </c>
      <c r="P12" s="257">
        <v>3.8095238095238093</v>
      </c>
      <c r="Q12" s="257"/>
      <c r="R12" s="257"/>
      <c r="S12" s="319">
        <v>3.77</v>
      </c>
    </row>
    <row r="13" spans="1:29" ht="18" customHeight="1" x14ac:dyDescent="0.25">
      <c r="A13" s="200" t="s">
        <v>99</v>
      </c>
      <c r="B13" s="191">
        <v>66</v>
      </c>
      <c r="C13" s="190">
        <v>67.333333333333329</v>
      </c>
      <c r="D13" s="190">
        <v>66.5</v>
      </c>
      <c r="E13" s="203">
        <v>66</v>
      </c>
      <c r="F13" s="258">
        <v>67</v>
      </c>
      <c r="G13" s="259">
        <v>67</v>
      </c>
      <c r="H13" s="205">
        <v>63.3</v>
      </c>
      <c r="I13" s="217">
        <v>72.599999999999994</v>
      </c>
      <c r="K13" s="200" t="s">
        <v>99</v>
      </c>
      <c r="L13" s="260">
        <v>4</v>
      </c>
      <c r="M13" s="261">
        <v>5</v>
      </c>
      <c r="N13" s="262">
        <v>3.4</v>
      </c>
      <c r="O13" s="236"/>
      <c r="P13" s="263">
        <v>4.67</v>
      </c>
      <c r="Q13" s="263"/>
      <c r="R13" s="263"/>
      <c r="S13" s="264"/>
    </row>
    <row r="14" spans="1:29" ht="18" customHeight="1" x14ac:dyDescent="0.25">
      <c r="A14" s="200" t="s">
        <v>100</v>
      </c>
      <c r="B14" s="192">
        <v>57.142857139999997</v>
      </c>
      <c r="C14" s="190">
        <v>69.285714285714292</v>
      </c>
      <c r="D14" s="242">
        <v>65</v>
      </c>
      <c r="E14" s="265">
        <v>82</v>
      </c>
      <c r="F14" s="266">
        <v>89</v>
      </c>
      <c r="G14" s="267">
        <v>67.430000000000007</v>
      </c>
      <c r="H14" s="279">
        <v>72.5</v>
      </c>
      <c r="I14" s="312">
        <v>69.8</v>
      </c>
      <c r="K14" s="200" t="s">
        <v>100</v>
      </c>
      <c r="L14" s="268">
        <v>4</v>
      </c>
      <c r="M14" s="268">
        <v>3.5</v>
      </c>
      <c r="N14" s="235">
        <v>4.166666666666667</v>
      </c>
      <c r="O14" s="268">
        <v>4</v>
      </c>
      <c r="P14" s="269">
        <v>4</v>
      </c>
      <c r="Q14" s="270"/>
      <c r="R14" s="270"/>
      <c r="S14" s="320">
        <v>4.09</v>
      </c>
    </row>
    <row r="15" spans="1:29" ht="18" customHeight="1" x14ac:dyDescent="0.25">
      <c r="A15" s="200" t="s">
        <v>101</v>
      </c>
      <c r="B15" s="236"/>
      <c r="C15" s="236"/>
      <c r="D15" s="236"/>
      <c r="E15" s="236"/>
      <c r="F15" s="237"/>
      <c r="G15" s="237"/>
      <c r="H15" s="237"/>
      <c r="I15" s="239"/>
      <c r="K15" s="200" t="s">
        <v>101</v>
      </c>
      <c r="L15" s="236"/>
      <c r="M15" s="236"/>
      <c r="N15" s="236"/>
      <c r="O15" s="236"/>
      <c r="P15" s="237"/>
      <c r="Q15" s="237"/>
      <c r="R15" s="237"/>
      <c r="S15" s="239"/>
    </row>
    <row r="16" spans="1:29" ht="18" customHeight="1" x14ac:dyDescent="0.25">
      <c r="A16" s="200" t="s">
        <v>102</v>
      </c>
      <c r="B16" s="236"/>
      <c r="C16" s="236"/>
      <c r="D16" s="236"/>
      <c r="E16" s="236"/>
      <c r="F16" s="237"/>
      <c r="G16" s="237"/>
      <c r="H16" s="237"/>
      <c r="I16" s="239"/>
      <c r="K16" s="200" t="s">
        <v>102</v>
      </c>
      <c r="L16" s="236"/>
      <c r="M16" s="236"/>
      <c r="N16" s="236"/>
      <c r="O16" s="236"/>
      <c r="P16" s="237"/>
      <c r="Q16" s="237"/>
      <c r="R16" s="237"/>
      <c r="S16" s="239"/>
    </row>
    <row r="17" spans="2:10" ht="18" customHeight="1" x14ac:dyDescent="0.25"/>
    <row r="18" spans="2:10" x14ac:dyDescent="0.25">
      <c r="B18" s="271"/>
      <c r="C18" s="272" t="s">
        <v>103</v>
      </c>
      <c r="D18" s="273"/>
      <c r="E18" s="273"/>
      <c r="F18" s="273"/>
      <c r="G18" s="273"/>
      <c r="H18" s="273"/>
      <c r="I18" s="273"/>
      <c r="J18" s="273"/>
    </row>
    <row r="19" spans="2:10" x14ac:dyDescent="0.25">
      <c r="B19" s="274"/>
      <c r="C19" s="272" t="s">
        <v>104</v>
      </c>
      <c r="D19" s="273"/>
      <c r="E19" s="273"/>
      <c r="F19" s="273"/>
      <c r="G19" s="273"/>
      <c r="H19" s="273"/>
      <c r="I19" s="273"/>
      <c r="J19" s="273"/>
    </row>
    <row r="20" spans="2:10" x14ac:dyDescent="0.25">
      <c r="B20" s="275"/>
      <c r="C20" s="272" t="s">
        <v>105</v>
      </c>
      <c r="D20" s="273"/>
      <c r="E20" s="273"/>
      <c r="F20" s="273"/>
      <c r="G20" s="273"/>
      <c r="H20" s="273"/>
      <c r="I20" s="273"/>
      <c r="J20" s="273"/>
    </row>
    <row r="21" spans="2:10" x14ac:dyDescent="0.25">
      <c r="B21" s="276"/>
      <c r="C21" s="272" t="s">
        <v>106</v>
      </c>
      <c r="D21" s="273"/>
      <c r="E21" s="273"/>
      <c r="F21" s="273"/>
      <c r="G21" s="273"/>
      <c r="H21" s="273"/>
      <c r="I21" s="273"/>
      <c r="J21" s="273"/>
    </row>
  </sheetData>
  <conditionalFormatting sqref="O4">
    <cfRule type="containsBlanks" dxfId="627" priority="515" stopIfTrue="1">
      <formula>LEN(TRIM(O4))=0</formula>
    </cfRule>
    <cfRule type="cellIs" dxfId="626" priority="516" stopIfTrue="1" operator="equal">
      <formula>$D$127</formula>
    </cfRule>
    <cfRule type="cellIs" dxfId="625" priority="517" stopIfTrue="1" operator="lessThan">
      <formula>3.5</formula>
    </cfRule>
    <cfRule type="cellIs" dxfId="624" priority="518" stopIfTrue="1" operator="between">
      <formula>$D$127</formula>
      <formula>3.5</formula>
    </cfRule>
    <cfRule type="cellIs" dxfId="623" priority="519" stopIfTrue="1" operator="between">
      <formula>4.5</formula>
      <formula>$D$127</formula>
    </cfRule>
    <cfRule type="cellIs" dxfId="622" priority="520" stopIfTrue="1" operator="greaterThanOrEqual">
      <formula>4.5</formula>
    </cfRule>
  </conditionalFormatting>
  <conditionalFormatting sqref="N4">
    <cfRule type="containsBlanks" dxfId="621" priority="509" stopIfTrue="1">
      <formula>LEN(TRIM(N4))=0</formula>
    </cfRule>
    <cfRule type="cellIs" dxfId="620" priority="510" stopIfTrue="1" operator="equal">
      <formula>$D$127</formula>
    </cfRule>
    <cfRule type="cellIs" dxfId="619" priority="511" stopIfTrue="1" operator="lessThan">
      <formula>3.5</formula>
    </cfRule>
    <cfRule type="cellIs" dxfId="618" priority="512" stopIfTrue="1" operator="between">
      <formula>$D$127</formula>
      <formula>3.5</formula>
    </cfRule>
    <cfRule type="cellIs" dxfId="617" priority="513" stopIfTrue="1" operator="between">
      <formula>4.5</formula>
      <formula>$D$127</formula>
    </cfRule>
    <cfRule type="cellIs" dxfId="616" priority="514" stopIfTrue="1" operator="greaterThanOrEqual">
      <formula>4.5</formula>
    </cfRule>
  </conditionalFormatting>
  <conditionalFormatting sqref="L4">
    <cfRule type="cellIs" dxfId="615" priority="503" stopIfTrue="1" operator="equal">
      <formula>$V$127</formula>
    </cfRule>
    <cfRule type="containsBlanks" dxfId="614" priority="504" stopIfTrue="1">
      <formula>LEN(TRIM(L4))=0</formula>
    </cfRule>
    <cfRule type="cellIs" dxfId="613" priority="505" stopIfTrue="1" operator="between">
      <formula>$V$127</formula>
      <formula>3.5</formula>
    </cfRule>
    <cfRule type="cellIs" dxfId="612" priority="506" stopIfTrue="1" operator="between">
      <formula>4.5</formula>
      <formula>$V$127</formula>
    </cfRule>
    <cfRule type="cellIs" dxfId="611" priority="507" stopIfTrue="1" operator="lessThan">
      <formula>3.5</formula>
    </cfRule>
    <cfRule type="cellIs" dxfId="610" priority="508" stopIfTrue="1" operator="greaterThanOrEqual">
      <formula>4.5</formula>
    </cfRule>
  </conditionalFormatting>
  <conditionalFormatting sqref="O5">
    <cfRule type="cellIs" dxfId="609" priority="497" stopIfTrue="1" operator="equal">
      <formula>$D$127</formula>
    </cfRule>
    <cfRule type="containsBlanks" dxfId="608" priority="498" stopIfTrue="1">
      <formula>LEN(TRIM(O5))=0</formula>
    </cfRule>
    <cfRule type="cellIs" dxfId="607" priority="499" stopIfTrue="1" operator="lessThan">
      <formula>3.5</formula>
    </cfRule>
    <cfRule type="cellIs" dxfId="606" priority="500" stopIfTrue="1" operator="between">
      <formula>$D$127</formula>
      <formula>3.5</formula>
    </cfRule>
    <cfRule type="cellIs" dxfId="605" priority="501" stopIfTrue="1" operator="between">
      <formula>4.5</formula>
      <formula>$D$127</formula>
    </cfRule>
    <cfRule type="cellIs" dxfId="604" priority="502" stopIfTrue="1" operator="greaterThanOrEqual">
      <formula>4.5</formula>
    </cfRule>
  </conditionalFormatting>
  <conditionalFormatting sqref="N5">
    <cfRule type="cellIs" dxfId="603" priority="492" stopIfTrue="1" operator="equal">
      <formula>$K$127</formula>
    </cfRule>
    <cfRule type="cellIs" dxfId="602" priority="493" stopIfTrue="1" operator="lessThan">
      <formula>3.5</formula>
    </cfRule>
    <cfRule type="cellIs" dxfId="601" priority="494" stopIfTrue="1" operator="between">
      <formula>$K$127</formula>
      <formula>3.5</formula>
    </cfRule>
    <cfRule type="cellIs" dxfId="600" priority="495" stopIfTrue="1" operator="between">
      <formula>4.5</formula>
      <formula>$K$127</formula>
    </cfRule>
    <cfRule type="cellIs" dxfId="599" priority="496" stopIfTrue="1" operator="greaterThanOrEqual">
      <formula>4.5</formula>
    </cfRule>
  </conditionalFormatting>
  <conditionalFormatting sqref="M5">
    <cfRule type="cellIs" dxfId="598" priority="487" stopIfTrue="1" operator="equal">
      <formula>$O$127</formula>
    </cfRule>
    <cfRule type="cellIs" dxfId="597" priority="488" stopIfTrue="1" operator="lessThan">
      <formula>3.5</formula>
    </cfRule>
    <cfRule type="cellIs" dxfId="596" priority="489" stopIfTrue="1" operator="between">
      <formula>$O$127</formula>
      <formula>3.5</formula>
    </cfRule>
    <cfRule type="cellIs" dxfId="595" priority="490" stopIfTrue="1" operator="between">
      <formula>4.5</formula>
      <formula>$O$127</formula>
    </cfRule>
    <cfRule type="cellIs" dxfId="594" priority="491" stopIfTrue="1" operator="greaterThanOrEqual">
      <formula>4.5</formula>
    </cfRule>
  </conditionalFormatting>
  <conditionalFormatting sqref="L5">
    <cfRule type="cellIs" dxfId="593" priority="481" stopIfTrue="1" operator="equal">
      <formula>$V$127</formula>
    </cfRule>
    <cfRule type="cellIs" dxfId="592" priority="482" stopIfTrue="1" operator="between">
      <formula>$V$127</formula>
      <formula>3.5</formula>
    </cfRule>
    <cfRule type="cellIs" dxfId="591" priority="483" stopIfTrue="1" operator="between">
      <formula>4.499</formula>
      <formula>$V$127</formula>
    </cfRule>
    <cfRule type="cellIs" dxfId="590" priority="484" stopIfTrue="1" operator="greaterThanOrEqual">
      <formula>4.5</formula>
    </cfRule>
    <cfRule type="containsBlanks" dxfId="589" priority="485" stopIfTrue="1">
      <formula>LEN(TRIM(L5))=0</formula>
    </cfRule>
    <cfRule type="cellIs" dxfId="588" priority="486" stopIfTrue="1" operator="lessThan">
      <formula>3.5</formula>
    </cfRule>
  </conditionalFormatting>
  <conditionalFormatting sqref="O6">
    <cfRule type="containsBlanks" dxfId="587" priority="475" stopIfTrue="1">
      <formula>LEN(TRIM(O6))=0</formula>
    </cfRule>
    <cfRule type="cellIs" dxfId="586" priority="476" stopIfTrue="1" operator="between">
      <formula>3.75</formula>
      <formula>$D$127</formula>
    </cfRule>
    <cfRule type="cellIs" dxfId="585" priority="477" stopIfTrue="1" operator="lessThan">
      <formula>3.5</formula>
    </cfRule>
    <cfRule type="cellIs" dxfId="584" priority="478" stopIfTrue="1" operator="between">
      <formula>$D$127</formula>
      <formula>3.5</formula>
    </cfRule>
    <cfRule type="cellIs" dxfId="583" priority="479" stopIfTrue="1" operator="between">
      <formula>4.499</formula>
      <formula>$D$127</formula>
    </cfRule>
    <cfRule type="cellIs" dxfId="582" priority="480" stopIfTrue="1" operator="greaterThanOrEqual">
      <formula>4.5</formula>
    </cfRule>
  </conditionalFormatting>
  <conditionalFormatting sqref="N6">
    <cfRule type="cellIs" dxfId="581" priority="469" stopIfTrue="1" operator="between">
      <formula>3.83</formula>
      <formula>$K$127</formula>
    </cfRule>
    <cfRule type="containsBlanks" dxfId="580" priority="470" stopIfTrue="1">
      <formula>LEN(TRIM(N6))=0</formula>
    </cfRule>
    <cfRule type="cellIs" dxfId="579" priority="471" stopIfTrue="1" operator="lessThan">
      <formula>3.5</formula>
    </cfRule>
    <cfRule type="cellIs" dxfId="578" priority="472" stopIfTrue="1" operator="between">
      <formula>$K$127</formula>
      <formula>3.5</formula>
    </cfRule>
    <cfRule type="cellIs" dxfId="577" priority="473" stopIfTrue="1" operator="between">
      <formula>4.499</formula>
      <formula>$K$127</formula>
    </cfRule>
    <cfRule type="cellIs" dxfId="576" priority="474" stopIfTrue="1" operator="greaterThanOrEqual">
      <formula>4.5</formula>
    </cfRule>
  </conditionalFormatting>
  <conditionalFormatting sqref="M6">
    <cfRule type="cellIs" dxfId="575" priority="463" stopIfTrue="1" operator="between">
      <formula>3.74</formula>
      <formula>$O$127</formula>
    </cfRule>
    <cfRule type="containsBlanks" dxfId="574" priority="464" stopIfTrue="1">
      <formula>LEN(TRIM(M6))=0</formula>
    </cfRule>
    <cfRule type="cellIs" dxfId="573" priority="465" stopIfTrue="1" operator="lessThan">
      <formula>3.5</formula>
    </cfRule>
    <cfRule type="cellIs" dxfId="572" priority="466" stopIfTrue="1" operator="between">
      <formula>$O$127</formula>
      <formula>3.5</formula>
    </cfRule>
    <cfRule type="cellIs" dxfId="571" priority="467" stopIfTrue="1" operator="between">
      <formula>4.499</formula>
      <formula>$O$127</formula>
    </cfRule>
    <cfRule type="cellIs" dxfId="570" priority="468" stopIfTrue="1" operator="greaterThanOrEqual">
      <formula>4.5</formula>
    </cfRule>
  </conditionalFormatting>
  <conditionalFormatting sqref="O7">
    <cfRule type="containsBlanks" dxfId="569" priority="457" stopIfTrue="1">
      <formula>LEN(TRIM(O7))=0</formula>
    </cfRule>
    <cfRule type="cellIs" dxfId="568" priority="458" stopIfTrue="1" operator="equal">
      <formula>$D$127</formula>
    </cfRule>
    <cfRule type="cellIs" dxfId="567" priority="459" stopIfTrue="1" operator="between">
      <formula>3.5</formula>
      <formula>$D$127</formula>
    </cfRule>
    <cfRule type="cellIs" dxfId="566" priority="460" stopIfTrue="1" operator="lessThan">
      <formula>3.5</formula>
    </cfRule>
    <cfRule type="cellIs" dxfId="565" priority="461" stopIfTrue="1" operator="between">
      <formula>4.5</formula>
      <formula>$D$127</formula>
    </cfRule>
    <cfRule type="cellIs" dxfId="564" priority="462" stopIfTrue="1" operator="greaterThanOrEqual">
      <formula>4.5</formula>
    </cfRule>
  </conditionalFormatting>
  <conditionalFormatting sqref="N7">
    <cfRule type="cellIs" dxfId="563" priority="453" stopIfTrue="1" operator="between">
      <formula>$K$127</formula>
      <formula>3.5</formula>
    </cfRule>
    <cfRule type="containsBlanks" dxfId="562" priority="454" stopIfTrue="1">
      <formula>LEN(TRIM(N7))=0</formula>
    </cfRule>
    <cfRule type="cellIs" dxfId="561" priority="455" stopIfTrue="1" operator="lessThan">
      <formula>3.5</formula>
    </cfRule>
    <cfRule type="cellIs" dxfId="560" priority="456" stopIfTrue="1" operator="between">
      <formula>4.5</formula>
      <formula>$K$127</formula>
    </cfRule>
  </conditionalFormatting>
  <conditionalFormatting sqref="O8">
    <cfRule type="containsBlanks" dxfId="559" priority="447" stopIfTrue="1">
      <formula>LEN(TRIM(O8))=0</formula>
    </cfRule>
    <cfRule type="cellIs" dxfId="558" priority="448" stopIfTrue="1" operator="equal">
      <formula>$D$127</formula>
    </cfRule>
    <cfRule type="cellIs" dxfId="557" priority="449" stopIfTrue="1" operator="lessThan">
      <formula>3.5</formula>
    </cfRule>
    <cfRule type="cellIs" dxfId="556" priority="450" stopIfTrue="1" operator="between">
      <formula>$D$127</formula>
      <formula>3.5</formula>
    </cfRule>
    <cfRule type="cellIs" dxfId="555" priority="451" stopIfTrue="1" operator="between">
      <formula>4.499</formula>
      <formula>$D$127</formula>
    </cfRule>
    <cfRule type="cellIs" dxfId="554" priority="452" stopIfTrue="1" operator="greaterThanOrEqual">
      <formula>4.5</formula>
    </cfRule>
  </conditionalFormatting>
  <conditionalFormatting sqref="N8">
    <cfRule type="cellIs" dxfId="553" priority="441" stopIfTrue="1" operator="equal">
      <formula>$K$127</formula>
    </cfRule>
    <cfRule type="containsBlanks" dxfId="552" priority="442" stopIfTrue="1">
      <formula>LEN(TRIM(N8))=0</formula>
    </cfRule>
    <cfRule type="cellIs" dxfId="551" priority="443" stopIfTrue="1" operator="lessThan">
      <formula>3.5</formula>
    </cfRule>
    <cfRule type="cellIs" dxfId="550" priority="444" stopIfTrue="1" operator="between">
      <formula>$K$127</formula>
      <formula>3.5</formula>
    </cfRule>
    <cfRule type="cellIs" dxfId="549" priority="445" stopIfTrue="1" operator="between">
      <formula>4.499</formula>
      <formula>$K$127</formula>
    </cfRule>
    <cfRule type="cellIs" dxfId="548" priority="446" stopIfTrue="1" operator="greaterThanOrEqual">
      <formula>4.5</formula>
    </cfRule>
  </conditionalFormatting>
  <conditionalFormatting sqref="O9">
    <cfRule type="containsBlanks" dxfId="547" priority="435" stopIfTrue="1">
      <formula>LEN(TRIM(O9))=0</formula>
    </cfRule>
    <cfRule type="cellIs" dxfId="546" priority="436" stopIfTrue="1" operator="equal">
      <formula>$D$127</formula>
    </cfRule>
    <cfRule type="cellIs" dxfId="545" priority="437" stopIfTrue="1" operator="between">
      <formula>3.5</formula>
      <formula>$D$127</formula>
    </cfRule>
    <cfRule type="cellIs" dxfId="544" priority="438" stopIfTrue="1" operator="lessThan">
      <formula>3.5</formula>
    </cfRule>
    <cfRule type="cellIs" dxfId="543" priority="439" stopIfTrue="1" operator="between">
      <formula>4.499</formula>
      <formula>$D$127</formula>
    </cfRule>
    <cfRule type="cellIs" dxfId="542" priority="440" stopIfTrue="1" operator="greaterThanOrEqual">
      <formula>4.5</formula>
    </cfRule>
  </conditionalFormatting>
  <conditionalFormatting sqref="N9">
    <cfRule type="cellIs" dxfId="541" priority="430" stopIfTrue="1" operator="equal">
      <formula>3.5</formula>
    </cfRule>
    <cfRule type="containsBlanks" dxfId="540" priority="431" stopIfTrue="1">
      <formula>LEN(TRIM(N9))=0</formula>
    </cfRule>
    <cfRule type="cellIs" dxfId="539" priority="432" stopIfTrue="1" operator="lessThan">
      <formula>3.5</formula>
    </cfRule>
    <cfRule type="cellIs" dxfId="538" priority="433" stopIfTrue="1" operator="between">
      <formula>4.499</formula>
      <formula>3.5</formula>
    </cfRule>
    <cfRule type="cellIs" dxfId="537" priority="434" stopIfTrue="1" operator="greaterThanOrEqual">
      <formula>4.5</formula>
    </cfRule>
  </conditionalFormatting>
  <conditionalFormatting sqref="M9">
    <cfRule type="cellIs" dxfId="536" priority="426" stopIfTrue="1" operator="equal">
      <formula>3.5</formula>
    </cfRule>
    <cfRule type="containsBlanks" dxfId="535" priority="427" stopIfTrue="1">
      <formula>LEN(TRIM(M9))=0</formula>
    </cfRule>
    <cfRule type="cellIs" dxfId="534" priority="428" stopIfTrue="1" operator="between">
      <formula>4.499</formula>
      <formula>3.5</formula>
    </cfRule>
    <cfRule type="cellIs" dxfId="533" priority="429" stopIfTrue="1" operator="lessThan">
      <formula>3.5</formula>
    </cfRule>
  </conditionalFormatting>
  <conditionalFormatting sqref="O10">
    <cfRule type="containsBlanks" dxfId="532" priority="420" stopIfTrue="1">
      <formula>LEN(TRIM(O10))=0</formula>
    </cfRule>
    <cfRule type="cellIs" dxfId="531" priority="421" stopIfTrue="1" operator="between">
      <formula>3.665</formula>
      <formula>$D$127</formula>
    </cfRule>
    <cfRule type="cellIs" dxfId="530" priority="422" stopIfTrue="1" operator="lessThan">
      <formula>3.5</formula>
    </cfRule>
    <cfRule type="cellIs" dxfId="529" priority="423" stopIfTrue="1" operator="between">
      <formula>3.5</formula>
      <formula>$D$127</formula>
    </cfRule>
    <cfRule type="cellIs" dxfId="528" priority="424" stopIfTrue="1" operator="between">
      <formula>4.499</formula>
      <formula>$D$127</formula>
    </cfRule>
    <cfRule type="cellIs" dxfId="527" priority="425" stopIfTrue="1" operator="greaterThanOrEqual">
      <formula>4.5</formula>
    </cfRule>
  </conditionalFormatting>
  <conditionalFormatting sqref="M10">
    <cfRule type="cellIs" dxfId="526" priority="415" stopIfTrue="1" operator="equal">
      <formula>3.5</formula>
    </cfRule>
    <cfRule type="containsBlanks" dxfId="525" priority="416" stopIfTrue="1">
      <formula>LEN(TRIM(M10))=0</formula>
    </cfRule>
    <cfRule type="cellIs" dxfId="524" priority="417" stopIfTrue="1" operator="lessThan">
      <formula>3.5</formula>
    </cfRule>
    <cfRule type="cellIs" dxfId="523" priority="418" stopIfTrue="1" operator="between">
      <formula>4.499</formula>
      <formula>3.5</formula>
    </cfRule>
    <cfRule type="cellIs" dxfId="522" priority="419" stopIfTrue="1" operator="greaterThanOrEqual">
      <formula>4.5</formula>
    </cfRule>
  </conditionalFormatting>
  <conditionalFormatting sqref="O11">
    <cfRule type="containsBlanks" dxfId="521" priority="410" stopIfTrue="1">
      <formula>LEN(TRIM(O11))=0</formula>
    </cfRule>
    <cfRule type="cellIs" dxfId="520" priority="411" stopIfTrue="1" operator="lessThan">
      <formula>3.5</formula>
    </cfRule>
    <cfRule type="cellIs" dxfId="519" priority="412" stopIfTrue="1" operator="equal">
      <formula>3.5</formula>
    </cfRule>
    <cfRule type="cellIs" dxfId="518" priority="413" stopIfTrue="1" operator="between">
      <formula>4.499</formula>
      <formula>3.5</formula>
    </cfRule>
    <cfRule type="cellIs" dxfId="517" priority="414" stopIfTrue="1" operator="greaterThanOrEqual">
      <formula>4.5</formula>
    </cfRule>
  </conditionalFormatting>
  <conditionalFormatting sqref="O12">
    <cfRule type="containsBlanks" dxfId="516" priority="404" stopIfTrue="1">
      <formula>LEN(TRIM(O12))=0</formula>
    </cfRule>
    <cfRule type="cellIs" dxfId="515" priority="405" stopIfTrue="1" operator="between">
      <formula>3.575</formula>
      <formula>$D$127</formula>
    </cfRule>
    <cfRule type="cellIs" dxfId="514" priority="406" stopIfTrue="1" operator="lessThan">
      <formula>3.5</formula>
    </cfRule>
    <cfRule type="cellIs" dxfId="513" priority="407" stopIfTrue="1" operator="between">
      <formula>$D$127</formula>
      <formula>3.5</formula>
    </cfRule>
    <cfRule type="cellIs" dxfId="512" priority="408" stopIfTrue="1" operator="between">
      <formula>4.499</formula>
      <formula>$D$127</formula>
    </cfRule>
    <cfRule type="cellIs" dxfId="511" priority="409" stopIfTrue="1" operator="greaterThanOrEqual">
      <formula>4.5</formula>
    </cfRule>
  </conditionalFormatting>
  <conditionalFormatting sqref="N12">
    <cfRule type="containsBlanks" dxfId="510" priority="398" stopIfTrue="1">
      <formula>LEN(TRIM(N12))=0</formula>
    </cfRule>
    <cfRule type="cellIs" dxfId="509" priority="399" stopIfTrue="1" operator="equal">
      <formula>$K$127</formula>
    </cfRule>
    <cfRule type="cellIs" dxfId="508" priority="400" stopIfTrue="1" operator="lessThan">
      <formula>3.5</formula>
    </cfRule>
    <cfRule type="cellIs" dxfId="507" priority="401" stopIfTrue="1" operator="between">
      <formula>$K$127</formula>
      <formula>3.5</formula>
    </cfRule>
    <cfRule type="cellIs" dxfId="506" priority="402" stopIfTrue="1" operator="between">
      <formula>4.499</formula>
      <formula>$K$127</formula>
    </cfRule>
    <cfRule type="cellIs" dxfId="505" priority="403" stopIfTrue="1" operator="greaterThanOrEqual">
      <formula>4.5</formula>
    </cfRule>
  </conditionalFormatting>
  <conditionalFormatting sqref="M12">
    <cfRule type="cellIs" dxfId="504" priority="394" stopIfTrue="1" operator="equal">
      <formula>3.5</formula>
    </cfRule>
    <cfRule type="cellIs" dxfId="503" priority="395" stopIfTrue="1" operator="lessThan">
      <formula>3.5</formula>
    </cfRule>
    <cfRule type="cellIs" dxfId="502" priority="396" stopIfTrue="1" operator="between">
      <formula>4.499</formula>
      <formula>3.5</formula>
    </cfRule>
    <cfRule type="cellIs" dxfId="501" priority="397" stopIfTrue="1" operator="greaterThanOrEqual">
      <formula>4.5</formula>
    </cfRule>
  </conditionalFormatting>
  <conditionalFormatting sqref="L12">
    <cfRule type="cellIs" dxfId="500" priority="388" stopIfTrue="1" operator="equal">
      <formula>$V$127</formula>
    </cfRule>
    <cfRule type="containsBlanks" dxfId="499" priority="389" stopIfTrue="1">
      <formula>LEN(TRIM(L12))=0</formula>
    </cfRule>
    <cfRule type="cellIs" dxfId="498" priority="390" stopIfTrue="1" operator="lessThan">
      <formula>3.5</formula>
    </cfRule>
    <cfRule type="cellIs" dxfId="497" priority="391" stopIfTrue="1" operator="between">
      <formula>$V$127</formula>
      <formula>3.5</formula>
    </cfRule>
    <cfRule type="cellIs" dxfId="496" priority="392" stopIfTrue="1" operator="between">
      <formula>4.499</formula>
      <formula>$V$127</formula>
    </cfRule>
    <cfRule type="cellIs" dxfId="495" priority="393" stopIfTrue="1" operator="greaterThanOrEqual">
      <formula>4.5</formula>
    </cfRule>
  </conditionalFormatting>
  <conditionalFormatting sqref="N13">
    <cfRule type="cellIs" dxfId="494" priority="382" stopIfTrue="1" operator="equal">
      <formula>$K$110</formula>
    </cfRule>
    <cfRule type="containsBlanks" dxfId="493" priority="383" stopIfTrue="1">
      <formula>LEN(TRIM(N13))=0</formula>
    </cfRule>
    <cfRule type="cellIs" dxfId="492" priority="384" stopIfTrue="1" operator="lessThan">
      <formula>3.5</formula>
    </cfRule>
    <cfRule type="cellIs" dxfId="491" priority="385" stopIfTrue="1" operator="between">
      <formula>$K$110</formula>
      <formula>3.5</formula>
    </cfRule>
    <cfRule type="cellIs" dxfId="490" priority="386" stopIfTrue="1" operator="between">
      <formula>4.499</formula>
      <formula>$K$110</formula>
    </cfRule>
    <cfRule type="cellIs" dxfId="489" priority="387" stopIfTrue="1" operator="greaterThanOrEqual">
      <formula>4.5</formula>
    </cfRule>
  </conditionalFormatting>
  <conditionalFormatting sqref="M13">
    <cfRule type="cellIs" dxfId="488" priority="376" stopIfTrue="1" operator="equal">
      <formula>$O$110</formula>
    </cfRule>
    <cfRule type="containsBlanks" dxfId="487" priority="377" stopIfTrue="1">
      <formula>LEN(TRIM(M13))=0</formula>
    </cfRule>
    <cfRule type="cellIs" dxfId="486" priority="378" stopIfTrue="1" operator="lessThan">
      <formula>3.5</formula>
    </cfRule>
    <cfRule type="cellIs" dxfId="485" priority="379" stopIfTrue="1" operator="between">
      <formula>$O$110</formula>
      <formula>3.5</formula>
    </cfRule>
    <cfRule type="cellIs" dxfId="484" priority="380" stopIfTrue="1" operator="between">
      <formula>4.499</formula>
      <formula>$O$110</formula>
    </cfRule>
    <cfRule type="cellIs" dxfId="483" priority="381" stopIfTrue="1" operator="greaterThanOrEqual">
      <formula>4.5</formula>
    </cfRule>
  </conditionalFormatting>
  <conditionalFormatting sqref="N14">
    <cfRule type="cellIs" dxfId="482" priority="370" stopIfTrue="1" operator="equal">
      <formula>$K$125</formula>
    </cfRule>
    <cfRule type="containsBlanks" dxfId="481" priority="371" stopIfTrue="1">
      <formula>LEN(TRIM(N14))=0</formula>
    </cfRule>
    <cfRule type="cellIs" dxfId="480" priority="372" stopIfTrue="1" operator="lessThan">
      <formula>3.5</formula>
    </cfRule>
    <cfRule type="cellIs" dxfId="479" priority="373" stopIfTrue="1" operator="between">
      <formula>$K$125</formula>
      <formula>3.5</formula>
    </cfRule>
    <cfRule type="cellIs" dxfId="478" priority="374" stopIfTrue="1" operator="between">
      <formula>4.499</formula>
      <formula>$K$125</formula>
    </cfRule>
    <cfRule type="cellIs" dxfId="477" priority="375" stopIfTrue="1" operator="greaterThanOrEqual">
      <formula>4.5</formula>
    </cfRule>
  </conditionalFormatting>
  <conditionalFormatting sqref="E3">
    <cfRule type="containsBlanks" dxfId="476" priority="366" stopIfTrue="1">
      <formula>LEN(TRIM(E3))=0</formula>
    </cfRule>
    <cfRule type="cellIs" dxfId="475" priority="367" stopIfTrue="1" operator="lessThan">
      <formula>50</formula>
    </cfRule>
    <cfRule type="cellIs" dxfId="474" priority="368" stopIfTrue="1" operator="between">
      <formula>75</formula>
      <formula>50</formula>
    </cfRule>
    <cfRule type="cellIs" dxfId="473" priority="369" stopIfTrue="1" operator="greaterThanOrEqual">
      <formula>75</formula>
    </cfRule>
  </conditionalFormatting>
  <conditionalFormatting sqref="D3">
    <cfRule type="containsBlanks" dxfId="472" priority="362" stopIfTrue="1">
      <formula>LEN(TRIM(D3))=0</formula>
    </cfRule>
    <cfRule type="cellIs" dxfId="471" priority="363" stopIfTrue="1" operator="lessThan">
      <formula>50</formula>
    </cfRule>
    <cfRule type="cellIs" dxfId="470" priority="364" stopIfTrue="1" operator="between">
      <formula>75</formula>
      <formula>50</formula>
    </cfRule>
    <cfRule type="cellIs" dxfId="469" priority="365" stopIfTrue="1" operator="greaterThanOrEqual">
      <formula>75</formula>
    </cfRule>
  </conditionalFormatting>
  <conditionalFormatting sqref="C3">
    <cfRule type="containsBlanks" dxfId="468" priority="358" stopIfTrue="1">
      <formula>LEN(TRIM(C3))=0</formula>
    </cfRule>
    <cfRule type="cellIs" dxfId="467" priority="359" stopIfTrue="1" operator="lessThan">
      <formula>50</formula>
    </cfRule>
    <cfRule type="cellIs" dxfId="466" priority="360" stopIfTrue="1" operator="between">
      <formula>50</formula>
      <formula>75</formula>
    </cfRule>
    <cfRule type="cellIs" dxfId="465" priority="361" stopIfTrue="1" operator="greaterThanOrEqual">
      <formula>75</formula>
    </cfRule>
  </conditionalFormatting>
  <conditionalFormatting sqref="B3">
    <cfRule type="containsBlanks" dxfId="464" priority="354" stopIfTrue="1">
      <formula>LEN(TRIM(B3))=0</formula>
    </cfRule>
    <cfRule type="cellIs" dxfId="463" priority="355" stopIfTrue="1" operator="lessThan">
      <formula>50</formula>
    </cfRule>
    <cfRule type="cellIs" dxfId="462" priority="356" stopIfTrue="1" operator="between">
      <formula>50</formula>
      <formula>75</formula>
    </cfRule>
    <cfRule type="cellIs" dxfId="461" priority="357" stopIfTrue="1" operator="greaterThanOrEqual">
      <formula>75</formula>
    </cfRule>
  </conditionalFormatting>
  <conditionalFormatting sqref="D4">
    <cfRule type="cellIs" dxfId="460" priority="348" stopIfTrue="1" operator="equal">
      <formula>$L$126</formula>
    </cfRule>
    <cfRule type="containsBlanks" dxfId="459" priority="349" stopIfTrue="1">
      <formula>LEN(TRIM(D4))=0</formula>
    </cfRule>
    <cfRule type="cellIs" dxfId="458" priority="350" stopIfTrue="1" operator="lessThan">
      <formula>3.5</formula>
    </cfRule>
    <cfRule type="cellIs" dxfId="457" priority="351" stopIfTrue="1" operator="between">
      <formula>3.5</formula>
      <formula>$L$126</formula>
    </cfRule>
    <cfRule type="cellIs" dxfId="456" priority="352" stopIfTrue="1" operator="between">
      <formula>$L$126</formula>
      <formula>4.5</formula>
    </cfRule>
    <cfRule type="cellIs" dxfId="455" priority="353" stopIfTrue="1" operator="greaterThanOrEqual">
      <formula>4.5</formula>
    </cfRule>
  </conditionalFormatting>
  <conditionalFormatting sqref="C4">
    <cfRule type="containsBlanks" dxfId="454" priority="343" stopIfTrue="1">
      <formula>LEN(TRIM(C4))=0</formula>
    </cfRule>
    <cfRule type="cellIs" dxfId="453" priority="344" stopIfTrue="1" operator="lessThan">
      <formula>3.5</formula>
    </cfRule>
    <cfRule type="cellIs" dxfId="452" priority="345" stopIfTrue="1" operator="between">
      <formula>3.5</formula>
      <formula>$P$126</formula>
    </cfRule>
    <cfRule type="cellIs" dxfId="451" priority="346" stopIfTrue="1" operator="between">
      <formula>$P$126</formula>
      <formula>4.5</formula>
    </cfRule>
    <cfRule type="cellIs" dxfId="450" priority="347" stopIfTrue="1" operator="greaterThanOrEqual">
      <formula>4.5</formula>
    </cfRule>
  </conditionalFormatting>
  <conditionalFormatting sqref="C4">
    <cfRule type="cellIs" dxfId="449" priority="342" stopIfTrue="1" operator="equal">
      <formula>$P$126</formula>
    </cfRule>
  </conditionalFormatting>
  <conditionalFormatting sqref="B4">
    <cfRule type="cellIs" dxfId="448" priority="336" stopIfTrue="1" operator="equal">
      <formula>$W$126</formula>
    </cfRule>
    <cfRule type="containsBlanks" dxfId="447" priority="337" stopIfTrue="1">
      <formula>LEN(TRIM(B4))=0</formula>
    </cfRule>
    <cfRule type="cellIs" dxfId="446" priority="338" stopIfTrue="1" operator="lessThan">
      <formula>3.5</formula>
    </cfRule>
    <cfRule type="cellIs" dxfId="445" priority="339" stopIfTrue="1" operator="between">
      <formula>3.5</formula>
      <formula>$W$126</formula>
    </cfRule>
    <cfRule type="cellIs" dxfId="444" priority="340" stopIfTrue="1" operator="between">
      <formula>$W$126</formula>
      <formula>4.5</formula>
    </cfRule>
    <cfRule type="cellIs" dxfId="443" priority="341" stopIfTrue="1" operator="greaterThanOrEqual">
      <formula>4.5</formula>
    </cfRule>
  </conditionalFormatting>
  <conditionalFormatting sqref="E5">
    <cfRule type="containsBlanks" dxfId="442" priority="331" stopIfTrue="1">
      <formula>LEN(TRIM(E5))=0</formula>
    </cfRule>
    <cfRule type="cellIs" dxfId="441" priority="332" stopIfTrue="1" operator="lessThan">
      <formula>50</formula>
    </cfRule>
    <cfRule type="cellIs" dxfId="440" priority="333" stopIfTrue="1" operator="between">
      <formula>50</formula>
      <formula>$E$126</formula>
    </cfRule>
    <cfRule type="cellIs" dxfId="439" priority="334" stopIfTrue="1" operator="between">
      <formula>75</formula>
      <formula>$E$126</formula>
    </cfRule>
    <cfRule type="cellIs" dxfId="438" priority="335" stopIfTrue="1" operator="greaterThanOrEqual">
      <formula>75</formula>
    </cfRule>
  </conditionalFormatting>
  <conditionalFormatting sqref="D5">
    <cfRule type="containsBlanks" dxfId="437" priority="326" stopIfTrue="1">
      <formula>LEN(TRIM(D5))=0</formula>
    </cfRule>
    <cfRule type="cellIs" dxfId="436" priority="327" stopIfTrue="1" operator="lessThan">
      <formula>50</formula>
    </cfRule>
    <cfRule type="cellIs" dxfId="435" priority="328" stopIfTrue="1" operator="between">
      <formula>50</formula>
      <formula>$L$126</formula>
    </cfRule>
    <cfRule type="cellIs" dxfId="434" priority="329" stopIfTrue="1" operator="between">
      <formula>75</formula>
      <formula>$L$126</formula>
    </cfRule>
    <cfRule type="cellIs" dxfId="433" priority="330" stopIfTrue="1" operator="greaterThanOrEqual">
      <formula>75</formula>
    </cfRule>
  </conditionalFormatting>
  <conditionalFormatting sqref="C5">
    <cfRule type="containsBlanks" dxfId="432" priority="321" stopIfTrue="1">
      <formula>LEN(TRIM(C5))=0</formula>
    </cfRule>
    <cfRule type="cellIs" dxfId="431" priority="322" stopIfTrue="1" operator="greaterThanOrEqual">
      <formula>75</formula>
    </cfRule>
    <cfRule type="cellIs" dxfId="430" priority="323" stopIfTrue="1" operator="between">
      <formula>75</formula>
      <formula>$P$126</formula>
    </cfRule>
    <cfRule type="cellIs" dxfId="429" priority="324" stopIfTrue="1" operator="between">
      <formula>50</formula>
      <formula>$P$126</formula>
    </cfRule>
    <cfRule type="cellIs" dxfId="428" priority="325" stopIfTrue="1" operator="lessThan">
      <formula>50</formula>
    </cfRule>
  </conditionalFormatting>
  <conditionalFormatting sqref="B5">
    <cfRule type="containsBlanks" dxfId="427" priority="316" stopIfTrue="1">
      <formula>LEN(TRIM(B5))=0</formula>
    </cfRule>
    <cfRule type="cellIs" dxfId="426" priority="317" stopIfTrue="1" operator="greaterThanOrEqual">
      <formula>75</formula>
    </cfRule>
    <cfRule type="cellIs" dxfId="425" priority="318" stopIfTrue="1" operator="between">
      <formula>75</formula>
      <formula>$W$126</formula>
    </cfRule>
    <cfRule type="cellIs" dxfId="424" priority="319" stopIfTrue="1" operator="between">
      <formula>50</formula>
      <formula>$W$126</formula>
    </cfRule>
    <cfRule type="cellIs" dxfId="423" priority="320" stopIfTrue="1" operator="lessThan">
      <formula>50</formula>
    </cfRule>
  </conditionalFormatting>
  <conditionalFormatting sqref="D6">
    <cfRule type="cellIs" dxfId="422" priority="310" stopIfTrue="1" operator="equal">
      <formula>$K$121</formula>
    </cfRule>
    <cfRule type="containsBlanks" dxfId="421" priority="311" stopIfTrue="1">
      <formula>LEN(TRIM(D6))=0</formula>
    </cfRule>
    <cfRule type="cellIs" dxfId="420" priority="312" stopIfTrue="1" operator="lessThan">
      <formula>50</formula>
    </cfRule>
    <cfRule type="cellIs" dxfId="419" priority="313" stopIfTrue="1" operator="between">
      <formula>$K$121</formula>
      <formula>50</formula>
    </cfRule>
    <cfRule type="cellIs" dxfId="418" priority="314" stopIfTrue="1" operator="between">
      <formula>74.999</formula>
      <formula>$K$121</formula>
    </cfRule>
    <cfRule type="cellIs" dxfId="417" priority="315" stopIfTrue="1" operator="greaterThanOrEqual">
      <formula>75</formula>
    </cfRule>
  </conditionalFormatting>
  <conditionalFormatting sqref="C6">
    <cfRule type="cellIs" dxfId="416" priority="305" stopIfTrue="1" operator="between">
      <formula>74.999</formula>
      <formula>$O$121</formula>
    </cfRule>
    <cfRule type="containsBlanks" dxfId="415" priority="306" stopIfTrue="1">
      <formula>LEN(TRIM(C6))=0</formula>
    </cfRule>
    <cfRule type="cellIs" dxfId="414" priority="307" stopIfTrue="1" operator="lessThan">
      <formula>50</formula>
    </cfRule>
    <cfRule type="cellIs" dxfId="413" priority="308" stopIfTrue="1" operator="between">
      <formula>$O$121</formula>
      <formula>50</formula>
    </cfRule>
    <cfRule type="cellIs" dxfId="412" priority="309" stopIfTrue="1" operator="greaterThanOrEqual">
      <formula>75</formula>
    </cfRule>
  </conditionalFormatting>
  <conditionalFormatting sqref="B6">
    <cfRule type="cellIs" dxfId="411" priority="299" stopIfTrue="1" operator="equal">
      <formula>$V$121</formula>
    </cfRule>
    <cfRule type="containsBlanks" dxfId="410" priority="300" stopIfTrue="1">
      <formula>LEN(TRIM(B6))=0</formula>
    </cfRule>
    <cfRule type="cellIs" dxfId="409" priority="301" stopIfTrue="1" operator="lessThan">
      <formula>50</formula>
    </cfRule>
    <cfRule type="cellIs" dxfId="408" priority="302" stopIfTrue="1" operator="between">
      <formula>$V$121</formula>
      <formula>50</formula>
    </cfRule>
    <cfRule type="cellIs" dxfId="407" priority="303" stopIfTrue="1" operator="between">
      <formula>74.999</formula>
      <formula>$V$121</formula>
    </cfRule>
    <cfRule type="cellIs" dxfId="406" priority="304" stopIfTrue="1" operator="greaterThanOrEqual">
      <formula>75</formula>
    </cfRule>
  </conditionalFormatting>
  <conditionalFormatting sqref="E7">
    <cfRule type="cellIs" dxfId="405" priority="294" stopIfTrue="1" operator="greaterThanOrEqual">
      <formula>75</formula>
    </cfRule>
    <cfRule type="containsBlanks" dxfId="404" priority="295" stopIfTrue="1">
      <formula>LEN(TRIM(E7))=0</formula>
    </cfRule>
    <cfRule type="cellIs" dxfId="403" priority="296" stopIfTrue="1" operator="lessThan">
      <formula>50</formula>
    </cfRule>
    <cfRule type="cellIs" dxfId="402" priority="297" stopIfTrue="1" operator="between">
      <formula>$D$126</formula>
      <formula>50</formula>
    </cfRule>
    <cfRule type="cellIs" dxfId="401" priority="298" stopIfTrue="1" operator="between">
      <formula>75</formula>
      <formula>$D$126</formula>
    </cfRule>
  </conditionalFormatting>
  <conditionalFormatting sqref="D7">
    <cfRule type="containsBlanks" dxfId="400" priority="289" stopIfTrue="1">
      <formula>LEN(TRIM(D7))=0</formula>
    </cfRule>
    <cfRule type="cellIs" dxfId="399" priority="290" stopIfTrue="1" operator="lessThan">
      <formula>50</formula>
    </cfRule>
    <cfRule type="cellIs" dxfId="398" priority="291" stopIfTrue="1" operator="between">
      <formula>$K$126</formula>
      <formula>50</formula>
    </cfRule>
    <cfRule type="cellIs" dxfId="397" priority="292" stopIfTrue="1" operator="between">
      <formula>75</formula>
      <formula>$K$126</formula>
    </cfRule>
    <cfRule type="cellIs" dxfId="396" priority="293" stopIfTrue="1" operator="greaterThanOrEqual">
      <formula>75</formula>
    </cfRule>
  </conditionalFormatting>
  <conditionalFormatting sqref="C7">
    <cfRule type="cellIs" dxfId="395" priority="284" stopIfTrue="1" operator="between">
      <formula>50</formula>
      <formula>50</formula>
    </cfRule>
    <cfRule type="cellIs" dxfId="394" priority="285" stopIfTrue="1" operator="between">
      <formula>75</formula>
      <formula>50</formula>
    </cfRule>
    <cfRule type="containsBlanks" dxfId="393" priority="286" stopIfTrue="1">
      <formula>LEN(TRIM(C7))=0</formula>
    </cfRule>
    <cfRule type="cellIs" dxfId="392" priority="287" stopIfTrue="1" operator="lessThan">
      <formula>50</formula>
    </cfRule>
    <cfRule type="cellIs" dxfId="391" priority="288" stopIfTrue="1" operator="greaterThanOrEqual">
      <formula>75</formula>
    </cfRule>
  </conditionalFormatting>
  <conditionalFormatting sqref="B7">
    <cfRule type="containsBlanks" dxfId="390" priority="279" stopIfTrue="1">
      <formula>LEN(TRIM(B7))=0</formula>
    </cfRule>
    <cfRule type="cellIs" dxfId="389" priority="280" stopIfTrue="1" operator="between">
      <formula>50</formula>
      <formula>50</formula>
    </cfRule>
    <cfRule type="cellIs" dxfId="388" priority="281" stopIfTrue="1" operator="greaterThanOrEqual">
      <formula>75</formula>
    </cfRule>
    <cfRule type="cellIs" dxfId="387" priority="282" stopIfTrue="1" operator="lessThan">
      <formula>50</formula>
    </cfRule>
    <cfRule type="cellIs" dxfId="386" priority="283" stopIfTrue="1" operator="between">
      <formula>75</formula>
      <formula>50</formula>
    </cfRule>
  </conditionalFormatting>
  <conditionalFormatting sqref="E8">
    <cfRule type="containsBlanks" dxfId="385" priority="274" stopIfTrue="1">
      <formula>LEN(TRIM(E8))=0</formula>
    </cfRule>
    <cfRule type="cellIs" dxfId="384" priority="275" stopIfTrue="1" operator="lessThan">
      <formula>50</formula>
    </cfRule>
    <cfRule type="cellIs" dxfId="383" priority="276" stopIfTrue="1" operator="between">
      <formula>$D$122</formula>
      <formula>50</formula>
    </cfRule>
    <cfRule type="cellIs" dxfId="382" priority="277" stopIfTrue="1" operator="between">
      <formula>74.999</formula>
      <formula>$D$122</formula>
    </cfRule>
    <cfRule type="cellIs" dxfId="381" priority="278" stopIfTrue="1" operator="greaterThanOrEqual">
      <formula>75</formula>
    </cfRule>
  </conditionalFormatting>
  <conditionalFormatting sqref="D8">
    <cfRule type="containsBlanks" dxfId="380" priority="269" stopIfTrue="1">
      <formula>LEN(TRIM(D8))=0</formula>
    </cfRule>
    <cfRule type="cellIs" dxfId="379" priority="270" stopIfTrue="1" operator="lessThan">
      <formula>50</formula>
    </cfRule>
    <cfRule type="cellIs" dxfId="378" priority="271" stopIfTrue="1" operator="between">
      <formula>$K$122</formula>
      <formula>50</formula>
    </cfRule>
    <cfRule type="cellIs" dxfId="377" priority="272" stopIfTrue="1" operator="between">
      <formula>74.999</formula>
      <formula>$K$122</formula>
    </cfRule>
    <cfRule type="cellIs" dxfId="376" priority="273" stopIfTrue="1" operator="greaterThanOrEqual">
      <formula>75</formula>
    </cfRule>
  </conditionalFormatting>
  <conditionalFormatting sqref="C8">
    <cfRule type="containsBlanks" dxfId="375" priority="264" stopIfTrue="1">
      <formula>LEN(TRIM(C8))=0</formula>
    </cfRule>
    <cfRule type="cellIs" dxfId="374" priority="265" stopIfTrue="1" operator="lessThan">
      <formula>50</formula>
    </cfRule>
    <cfRule type="cellIs" dxfId="373" priority="266" stopIfTrue="1" operator="between">
      <formula>$O$122</formula>
      <formula>50</formula>
    </cfRule>
    <cfRule type="cellIs" dxfId="372" priority="267" stopIfTrue="1" operator="between">
      <formula>75</formula>
      <formula>$O$122</formula>
    </cfRule>
    <cfRule type="cellIs" dxfId="371" priority="268" stopIfTrue="1" operator="greaterThanOrEqual">
      <formula>75</formula>
    </cfRule>
  </conditionalFormatting>
  <conditionalFormatting sqref="C9">
    <cfRule type="containsBlanks" dxfId="370" priority="259" stopIfTrue="1">
      <formula>LEN(TRIM(C9))=0</formula>
    </cfRule>
    <cfRule type="cellIs" dxfId="369" priority="260" stopIfTrue="1" operator="between">
      <formula>50</formula>
      <formula>$O$126</formula>
    </cfRule>
    <cfRule type="cellIs" dxfId="368" priority="261" stopIfTrue="1" operator="between">
      <formula>74.999</formula>
      <formula>$O$126</formula>
    </cfRule>
    <cfRule type="cellIs" dxfId="367" priority="262" stopIfTrue="1" operator="lessThan">
      <formula>50</formula>
    </cfRule>
    <cfRule type="cellIs" dxfId="366" priority="263" stopIfTrue="1" operator="greaterThanOrEqual">
      <formula>75</formula>
    </cfRule>
  </conditionalFormatting>
  <conditionalFormatting sqref="E10">
    <cfRule type="cellIs" dxfId="365" priority="253" stopIfTrue="1" operator="equal">
      <formula>$D$97</formula>
    </cfRule>
    <cfRule type="containsBlanks" dxfId="364" priority="254" stopIfTrue="1">
      <formula>LEN(TRIM(E10))=0</formula>
    </cfRule>
    <cfRule type="cellIs" dxfId="363" priority="255" stopIfTrue="1" operator="lessThan">
      <formula>50</formula>
    </cfRule>
    <cfRule type="cellIs" dxfId="362" priority="256" stopIfTrue="1" operator="greaterThanOrEqual">
      <formula>75</formula>
    </cfRule>
    <cfRule type="cellIs" dxfId="361" priority="257" stopIfTrue="1" operator="between">
      <formula>$D$97</formula>
      <formula>50</formula>
    </cfRule>
    <cfRule type="cellIs" dxfId="360" priority="258" stopIfTrue="1" operator="between">
      <formula>75</formula>
      <formula>$D$97</formula>
    </cfRule>
  </conditionalFormatting>
  <conditionalFormatting sqref="B10">
    <cfRule type="cellIs" dxfId="359" priority="247" stopIfTrue="1" operator="equal">
      <formula>$V$97</formula>
    </cfRule>
    <cfRule type="containsBlanks" dxfId="358" priority="248" stopIfTrue="1">
      <formula>LEN(TRIM(B10))=0</formula>
    </cfRule>
    <cfRule type="cellIs" dxfId="357" priority="249" stopIfTrue="1" operator="between">
      <formula>$V$97</formula>
      <formula>50</formula>
    </cfRule>
    <cfRule type="cellIs" dxfId="356" priority="250" stopIfTrue="1" operator="between">
      <formula>75</formula>
      <formula>$V$97</formula>
    </cfRule>
    <cfRule type="cellIs" dxfId="355" priority="251" stopIfTrue="1" operator="greaterThanOrEqual">
      <formula>75</formula>
    </cfRule>
    <cfRule type="cellIs" dxfId="354" priority="252" stopIfTrue="1" operator="lessThan">
      <formula>50</formula>
    </cfRule>
  </conditionalFormatting>
  <conditionalFormatting sqref="E11">
    <cfRule type="cellIs" dxfId="353" priority="241" stopIfTrue="1" operator="equal">
      <formula>$D$125</formula>
    </cfRule>
    <cfRule type="containsBlanks" dxfId="352" priority="242" stopIfTrue="1">
      <formula>LEN(TRIM(E11))=0</formula>
    </cfRule>
    <cfRule type="cellIs" dxfId="351" priority="243" stopIfTrue="1" operator="lessThan">
      <formula>50</formula>
    </cfRule>
    <cfRule type="cellIs" dxfId="350" priority="244" stopIfTrue="1" operator="between">
      <formula>50</formula>
      <formula>$D$125</formula>
    </cfRule>
    <cfRule type="cellIs" dxfId="349" priority="245" stopIfTrue="1" operator="between">
      <formula>75</formula>
      <formula>$D$125</formula>
    </cfRule>
    <cfRule type="cellIs" dxfId="348" priority="246" stopIfTrue="1" operator="greaterThanOrEqual">
      <formula>75</formula>
    </cfRule>
  </conditionalFormatting>
  <conditionalFormatting sqref="D11">
    <cfRule type="containsBlanks" dxfId="347" priority="236" stopIfTrue="1">
      <formula>LEN(TRIM(D11))=0</formula>
    </cfRule>
    <cfRule type="cellIs" dxfId="346" priority="237" stopIfTrue="1" operator="lessThan">
      <formula>50</formula>
    </cfRule>
    <cfRule type="cellIs" dxfId="345" priority="238" stopIfTrue="1" operator="greaterThanOrEqual">
      <formula>75</formula>
    </cfRule>
    <cfRule type="cellIs" dxfId="344" priority="239" stopIfTrue="1" operator="between">
      <formula>$K$125</formula>
      <formula>75</formula>
    </cfRule>
    <cfRule type="cellIs" dxfId="343" priority="240" stopIfTrue="1" operator="between">
      <formula>$K$125</formula>
      <formula>50</formula>
    </cfRule>
  </conditionalFormatting>
  <conditionalFormatting sqref="C11">
    <cfRule type="cellIs" dxfId="342" priority="235" stopIfTrue="1" operator="greaterThanOrEqual">
      <formula>75</formula>
    </cfRule>
  </conditionalFormatting>
  <conditionalFormatting sqref="C11">
    <cfRule type="cellIs" dxfId="341" priority="226" stopIfTrue="1" operator="equal">
      <formula>$O$125</formula>
    </cfRule>
    <cfRule type="cellIs" dxfId="340" priority="227" stopIfTrue="1" operator="between">
      <formula>75</formula>
      <formula>$K$125</formula>
    </cfRule>
    <cfRule type="cellIs" dxfId="339" priority="228" stopIfTrue="1" operator="greaterThanOrEqual">
      <formula>75</formula>
    </cfRule>
    <cfRule type="containsBlanks" dxfId="338" priority="229" stopIfTrue="1">
      <formula>LEN(TRIM(C11))=0</formula>
    </cfRule>
    <cfRule type="cellIs" dxfId="337" priority="230" stopIfTrue="1" operator="lessThan">
      <formula>50</formula>
    </cfRule>
    <cfRule type="containsBlanks" dxfId="336" priority="231" stopIfTrue="1">
      <formula>LEN(TRIM(C11))=0</formula>
    </cfRule>
    <cfRule type="cellIs" dxfId="335" priority="232" stopIfTrue="1" operator="lessThan">
      <formula>50</formula>
    </cfRule>
    <cfRule type="cellIs" dxfId="334" priority="233" stopIfTrue="1" operator="between">
      <formula>$O$125</formula>
      <formula>50</formula>
    </cfRule>
    <cfRule type="cellIs" dxfId="333" priority="234" stopIfTrue="1" operator="between">
      <formula>74.999</formula>
      <formula>$O$125</formula>
    </cfRule>
  </conditionalFormatting>
  <conditionalFormatting sqref="B11">
    <cfRule type="cellIs" dxfId="332" priority="220" stopIfTrue="1" operator="equal">
      <formula>$V$125</formula>
    </cfRule>
    <cfRule type="containsBlanks" dxfId="331" priority="221" stopIfTrue="1">
      <formula>LEN(TRIM(B11))=0</formula>
    </cfRule>
    <cfRule type="cellIs" dxfId="330" priority="222" stopIfTrue="1" operator="lessThan">
      <formula>50</formula>
    </cfRule>
    <cfRule type="cellIs" dxfId="329" priority="223" stopIfTrue="1" operator="greaterThanOrEqual">
      <formula>75</formula>
    </cfRule>
    <cfRule type="cellIs" dxfId="328" priority="224" stopIfTrue="1" operator="between">
      <formula>$V$125</formula>
      <formula>50</formula>
    </cfRule>
    <cfRule type="cellIs" dxfId="327" priority="225" stopIfTrue="1" operator="between">
      <formula>75</formula>
      <formula>$V$125</formula>
    </cfRule>
  </conditionalFormatting>
  <conditionalFormatting sqref="E12">
    <cfRule type="containsBlanks" dxfId="326" priority="215" stopIfTrue="1">
      <formula>LEN(TRIM(E12))=0</formula>
    </cfRule>
    <cfRule type="cellIs" dxfId="325" priority="216" stopIfTrue="1" operator="lessThan">
      <formula>50</formula>
    </cfRule>
    <cfRule type="cellIs" dxfId="324" priority="217" stopIfTrue="1" operator="greaterThanOrEqual">
      <formula>75</formula>
    </cfRule>
    <cfRule type="cellIs" dxfId="323" priority="218" stopIfTrue="1" operator="between">
      <formula>$D$126</formula>
      <formula>50</formula>
    </cfRule>
    <cfRule type="cellIs" dxfId="322" priority="219" stopIfTrue="1" operator="between">
      <formula>75</formula>
      <formula>$D$126</formula>
    </cfRule>
  </conditionalFormatting>
  <conditionalFormatting sqref="D12">
    <cfRule type="containsBlanks" dxfId="321" priority="210" stopIfTrue="1">
      <formula>LEN(TRIM(D12))=0</formula>
    </cfRule>
    <cfRule type="cellIs" dxfId="320" priority="211" stopIfTrue="1" operator="lessThan">
      <formula>50</formula>
    </cfRule>
    <cfRule type="cellIs" dxfId="319" priority="212" stopIfTrue="1" operator="greaterThanOrEqual">
      <formula>75</formula>
    </cfRule>
    <cfRule type="cellIs" dxfId="318" priority="213" stopIfTrue="1" operator="between">
      <formula>$K$126</formula>
      <formula>50</formula>
    </cfRule>
    <cfRule type="cellIs" dxfId="317" priority="214" stopIfTrue="1" operator="between">
      <formula>75</formula>
      <formula>$K$126</formula>
    </cfRule>
  </conditionalFormatting>
  <conditionalFormatting sqref="C12">
    <cfRule type="cellIs" dxfId="316" priority="205" stopIfTrue="1" operator="greaterThanOrEqual">
      <formula>75</formula>
    </cfRule>
    <cfRule type="containsBlanks" dxfId="315" priority="206" stopIfTrue="1">
      <formula>LEN(TRIM(C12))=0</formula>
    </cfRule>
    <cfRule type="cellIs" dxfId="314" priority="207" stopIfTrue="1" operator="lessThan">
      <formula>50</formula>
    </cfRule>
    <cfRule type="cellIs" dxfId="313" priority="208" stopIfTrue="1" operator="between">
      <formula>$O$126</formula>
      <formula>50</formula>
    </cfRule>
    <cfRule type="cellIs" dxfId="312" priority="209" stopIfTrue="1" operator="between">
      <formula>75</formula>
      <formula>$O$126</formula>
    </cfRule>
  </conditionalFormatting>
  <conditionalFormatting sqref="B12">
    <cfRule type="cellIs" dxfId="311" priority="200" stopIfTrue="1" operator="greaterThanOrEqual">
      <formula>75</formula>
    </cfRule>
    <cfRule type="containsBlanks" dxfId="310" priority="201" stopIfTrue="1">
      <formula>LEN(TRIM(B12))=0</formula>
    </cfRule>
    <cfRule type="cellIs" dxfId="309" priority="202" stopIfTrue="1" operator="lessThan">
      <formula>50</formula>
    </cfRule>
    <cfRule type="cellIs" dxfId="308" priority="203" stopIfTrue="1" operator="between">
      <formula>$V$126</formula>
      <formula>50</formula>
    </cfRule>
    <cfRule type="cellIs" dxfId="307" priority="204" stopIfTrue="1" operator="between">
      <formula>75</formula>
      <formula>$V$126</formula>
    </cfRule>
  </conditionalFormatting>
  <conditionalFormatting sqref="E13">
    <cfRule type="cellIs" dxfId="306" priority="194" stopIfTrue="1" operator="equal">
      <formula>$D$121</formula>
    </cfRule>
    <cfRule type="containsBlanks" dxfId="305" priority="195" stopIfTrue="1">
      <formula>LEN(TRIM(E13))=0</formula>
    </cfRule>
    <cfRule type="cellIs" dxfId="304" priority="196" stopIfTrue="1" operator="lessThan">
      <formula>50</formula>
    </cfRule>
    <cfRule type="cellIs" dxfId="303" priority="197" stopIfTrue="1" operator="between">
      <formula>$D$121</formula>
      <formula>50</formula>
    </cfRule>
    <cfRule type="cellIs" dxfId="302" priority="198" stopIfTrue="1" operator="greaterThanOrEqual">
      <formula>75</formula>
    </cfRule>
    <cfRule type="cellIs" dxfId="301" priority="199" stopIfTrue="1" operator="between">
      <formula>$D$121</formula>
      <formula>75</formula>
    </cfRule>
  </conditionalFormatting>
  <conditionalFormatting sqref="D13">
    <cfRule type="cellIs" dxfId="300" priority="188" stopIfTrue="1" operator="equal">
      <formula>$K$121</formula>
    </cfRule>
    <cfRule type="containsBlanks" dxfId="299" priority="189" stopIfTrue="1">
      <formula>LEN(TRIM(D13))=0</formula>
    </cfRule>
    <cfRule type="cellIs" dxfId="298" priority="190" stopIfTrue="1" operator="lessThan">
      <formula>50</formula>
    </cfRule>
    <cfRule type="cellIs" dxfId="297" priority="191" stopIfTrue="1" operator="between">
      <formula>$K$121</formula>
      <formula>50</formula>
    </cfRule>
    <cfRule type="cellIs" dxfId="296" priority="192" stopIfTrue="1" operator="between">
      <formula>75</formula>
      <formula>$K$121</formula>
    </cfRule>
    <cfRule type="cellIs" dxfId="295" priority="193" stopIfTrue="1" operator="greaterThanOrEqual">
      <formula>75</formula>
    </cfRule>
  </conditionalFormatting>
  <conditionalFormatting sqref="C13">
    <cfRule type="cellIs" dxfId="294" priority="182" stopIfTrue="1" operator="equal">
      <formula>$O$121</formula>
    </cfRule>
    <cfRule type="containsBlanks" dxfId="293" priority="183" stopIfTrue="1">
      <formula>LEN(TRIM(C13))=0</formula>
    </cfRule>
    <cfRule type="cellIs" dxfId="292" priority="184" stopIfTrue="1" operator="lessThan">
      <formula>50</formula>
    </cfRule>
    <cfRule type="cellIs" dxfId="291" priority="185" stopIfTrue="1" operator="between">
      <formula>75</formula>
      <formula>$O$121</formula>
    </cfRule>
    <cfRule type="cellIs" dxfId="290" priority="186" stopIfTrue="1" operator="between">
      <formula>$O$121</formula>
      <formula>50</formula>
    </cfRule>
    <cfRule type="cellIs" dxfId="289" priority="187" stopIfTrue="1" operator="greaterThanOrEqual">
      <formula>75</formula>
    </cfRule>
  </conditionalFormatting>
  <conditionalFormatting sqref="B13">
    <cfRule type="cellIs" dxfId="288" priority="176" stopIfTrue="1" operator="equal">
      <formula>$V$121</formula>
    </cfRule>
    <cfRule type="containsBlanks" dxfId="287" priority="177" stopIfTrue="1">
      <formula>LEN(TRIM(B13))=0</formula>
    </cfRule>
    <cfRule type="cellIs" dxfId="286" priority="178" stopIfTrue="1" operator="lessThan">
      <formula>50</formula>
    </cfRule>
    <cfRule type="cellIs" dxfId="285" priority="179" stopIfTrue="1" operator="between">
      <formula>$V$121</formula>
      <formula>50</formula>
    </cfRule>
    <cfRule type="cellIs" dxfId="284" priority="180" stopIfTrue="1" operator="between">
      <formula>75</formula>
      <formula>$V$121</formula>
    </cfRule>
    <cfRule type="cellIs" dxfId="283" priority="181" stopIfTrue="1" operator="greaterThanOrEqual">
      <formula>75</formula>
    </cfRule>
  </conditionalFormatting>
  <conditionalFormatting sqref="E14">
    <cfRule type="containsBlanks" dxfId="282" priority="171" stopIfTrue="1">
      <formula>LEN(TRIM(E14))=0</formula>
    </cfRule>
    <cfRule type="cellIs" dxfId="281" priority="172" stopIfTrue="1" operator="greaterThanOrEqual">
      <formula>75</formula>
    </cfRule>
    <cfRule type="cellIs" dxfId="280" priority="173" stopIfTrue="1" operator="lessThan">
      <formula>50</formula>
    </cfRule>
    <cfRule type="cellIs" dxfId="279" priority="174" stopIfTrue="1" operator="between">
      <formula>$D$123</formula>
      <formula>50</formula>
    </cfRule>
    <cfRule type="cellIs" dxfId="278" priority="175" stopIfTrue="1" operator="between">
      <formula>75</formula>
      <formula>$D$123</formula>
    </cfRule>
  </conditionalFormatting>
  <conditionalFormatting sqref="D14">
    <cfRule type="containsBlanks" dxfId="277" priority="166" stopIfTrue="1">
      <formula>LEN(TRIM(D14))=0</formula>
    </cfRule>
    <cfRule type="cellIs" dxfId="276" priority="167" stopIfTrue="1" operator="lessThan">
      <formula>50</formula>
    </cfRule>
    <cfRule type="cellIs" dxfId="275" priority="168" stopIfTrue="1" operator="between">
      <formula>$K$123</formula>
      <formula>50</formula>
    </cfRule>
    <cfRule type="cellIs" dxfId="274" priority="169" stopIfTrue="1" operator="between">
      <formula>75</formula>
      <formula>$K$123</formula>
    </cfRule>
    <cfRule type="cellIs" dxfId="273" priority="170" stopIfTrue="1" operator="greaterThanOrEqual">
      <formula>75</formula>
    </cfRule>
  </conditionalFormatting>
  <conditionalFormatting sqref="C14">
    <cfRule type="containsBlanks" dxfId="272" priority="161" stopIfTrue="1">
      <formula>LEN(TRIM(C14))=0</formula>
    </cfRule>
    <cfRule type="cellIs" dxfId="271" priority="162" stopIfTrue="1" operator="lessThan">
      <formula>50</formula>
    </cfRule>
    <cfRule type="cellIs" dxfId="270" priority="163" stopIfTrue="1" operator="between">
      <formula>$O$123</formula>
      <formula>50</formula>
    </cfRule>
    <cfRule type="cellIs" dxfId="269" priority="164" stopIfTrue="1" operator="between">
      <formula>75</formula>
      <formula>$O$123</formula>
    </cfRule>
    <cfRule type="cellIs" dxfId="268" priority="165" stopIfTrue="1" operator="greaterThanOrEqual">
      <formula>75</formula>
    </cfRule>
  </conditionalFormatting>
  <conditionalFormatting sqref="Z4">
    <cfRule type="containsBlanks" dxfId="267" priority="156" stopIfTrue="1">
      <formula>LEN(TRIM(Z4))=0</formula>
    </cfRule>
    <cfRule type="cellIs" dxfId="266" priority="157" stopIfTrue="1" operator="between">
      <formula>4.5</formula>
      <formula>4.495</formula>
    </cfRule>
    <cfRule type="cellIs" dxfId="265" priority="158" stopIfTrue="1" operator="between">
      <formula>$D$130</formula>
      <formula>3.5</formula>
    </cfRule>
    <cfRule type="cellIs" dxfId="264" priority="159" stopIfTrue="1" operator="between">
      <formula>4.495</formula>
      <formula>$D$130</formula>
    </cfRule>
    <cfRule type="cellIs" dxfId="263" priority="160" stopIfTrue="1" operator="greaterThanOrEqual">
      <formula>4.5</formula>
    </cfRule>
  </conditionalFormatting>
  <conditionalFormatting sqref="Z4">
    <cfRule type="cellIs" dxfId="262" priority="155" stopIfTrue="1" operator="equal">
      <formula>$D$130</formula>
    </cfRule>
  </conditionalFormatting>
  <conditionalFormatting sqref="Z5">
    <cfRule type="containsBlanks" dxfId="261" priority="149" stopIfTrue="1">
      <formula>LEN(TRIM(Z5))=0</formula>
    </cfRule>
    <cfRule type="cellIs" dxfId="260" priority="150" stopIfTrue="1" operator="between">
      <formula>3.958</formula>
      <formula>$D$133</formula>
    </cfRule>
    <cfRule type="cellIs" dxfId="259" priority="151" stopIfTrue="1" operator="lessThan">
      <formula>3.5</formula>
    </cfRule>
    <cfRule type="cellIs" dxfId="258" priority="152" stopIfTrue="1" operator="between">
      <formula>$D$133</formula>
      <formula>3.5</formula>
    </cfRule>
    <cfRule type="cellIs" dxfId="257" priority="153" stopIfTrue="1" operator="between">
      <formula>4.499</formula>
      <formula>$D$133</formula>
    </cfRule>
    <cfRule type="cellIs" dxfId="256" priority="154" stopIfTrue="1" operator="greaterThanOrEqual">
      <formula>4.5</formula>
    </cfRule>
  </conditionalFormatting>
  <conditionalFormatting sqref="Z6">
    <cfRule type="containsBlanks" dxfId="255" priority="143" stopIfTrue="1">
      <formula>LEN(TRIM(Z6))=0</formula>
    </cfRule>
    <cfRule type="cellIs" dxfId="254" priority="144" stopIfTrue="1" operator="between">
      <formula>4.147</formula>
      <formula>$D$130</formula>
    </cfRule>
    <cfRule type="cellIs" dxfId="253" priority="145" stopIfTrue="1" operator="lessThan">
      <formula>3.5</formula>
    </cfRule>
    <cfRule type="cellIs" dxfId="252" priority="146" stopIfTrue="1" operator="between">
      <formula>$D$130</formula>
      <formula>3.5</formula>
    </cfRule>
    <cfRule type="cellIs" dxfId="251" priority="147" stopIfTrue="1" operator="between">
      <formula>4.499</formula>
      <formula>$D$130</formula>
    </cfRule>
    <cfRule type="cellIs" dxfId="250" priority="148" stopIfTrue="1" operator="greaterThanOrEqual">
      <formula>4.5</formula>
    </cfRule>
  </conditionalFormatting>
  <conditionalFormatting sqref="Z7">
    <cfRule type="containsBlanks" dxfId="249" priority="133" stopIfTrue="1">
      <formula>LEN(TRIM(Z7))=0</formula>
    </cfRule>
    <cfRule type="cellIs" dxfId="248" priority="134" stopIfTrue="1" operator="lessThan">
      <formula>75</formula>
    </cfRule>
    <cfRule type="cellIs" dxfId="247" priority="135" stopIfTrue="1" operator="between">
      <formula>75</formula>
      <formula>89.99</formula>
    </cfRule>
    <cfRule type="cellIs" dxfId="246" priority="136" stopIfTrue="1" operator="between">
      <formula>90</formula>
      <formula>98.99</formula>
    </cfRule>
    <cfRule type="cellIs" dxfId="245" priority="137" stopIfTrue="1" operator="between">
      <formula>99</formula>
      <formula>100</formula>
    </cfRule>
  </conditionalFormatting>
  <conditionalFormatting sqref="Z7">
    <cfRule type="containsBlanks" dxfId="244" priority="138" stopIfTrue="1">
      <formula>LEN(TRIM(Z7))=0</formula>
    </cfRule>
    <cfRule type="cellIs" dxfId="243" priority="139" stopIfTrue="1" operator="lessThan">
      <formula>75</formula>
    </cfRule>
    <cfRule type="cellIs" dxfId="242" priority="140" stopIfTrue="1" operator="between">
      <formula>75</formula>
      <formula>89.99</formula>
    </cfRule>
    <cfRule type="cellIs" dxfId="241" priority="141" stopIfTrue="1" operator="between">
      <formula>90</formula>
      <formula>98.99</formula>
    </cfRule>
    <cfRule type="cellIs" dxfId="240" priority="142" stopIfTrue="1" operator="between">
      <formula>99</formula>
      <formula>100</formula>
    </cfRule>
  </conditionalFormatting>
  <conditionalFormatting sqref="Z8">
    <cfRule type="containsBlanks" dxfId="239" priority="123" stopIfTrue="1">
      <formula>LEN(TRIM(Z8))=0</formula>
    </cfRule>
    <cfRule type="cellIs" dxfId="238" priority="124" stopIfTrue="1" operator="lessThan">
      <formula>75</formula>
    </cfRule>
    <cfRule type="cellIs" dxfId="237" priority="125" stopIfTrue="1" operator="between">
      <formula>75</formula>
      <formula>89.99</formula>
    </cfRule>
    <cfRule type="cellIs" dxfId="236" priority="126" stopIfTrue="1" operator="between">
      <formula>90</formula>
      <formula>98.99</formula>
    </cfRule>
    <cfRule type="cellIs" dxfId="235" priority="127" stopIfTrue="1" operator="between">
      <formula>99</formula>
      <formula>100</formula>
    </cfRule>
  </conditionalFormatting>
  <conditionalFormatting sqref="Z8">
    <cfRule type="containsBlanks" dxfId="234" priority="128" stopIfTrue="1">
      <formula>LEN(TRIM(Z8))=0</formula>
    </cfRule>
    <cfRule type="cellIs" dxfId="233" priority="129" stopIfTrue="1" operator="lessThan">
      <formula>75</formula>
    </cfRule>
    <cfRule type="cellIs" dxfId="232" priority="130" stopIfTrue="1" operator="between">
      <formula>75</formula>
      <formula>89.99</formula>
    </cfRule>
    <cfRule type="cellIs" dxfId="231" priority="131" stopIfTrue="1" operator="between">
      <formula>90</formula>
      <formula>98.99</formula>
    </cfRule>
    <cfRule type="cellIs" dxfId="230" priority="132" stopIfTrue="1" operator="between">
      <formula>99</formula>
      <formula>100</formula>
    </cfRule>
  </conditionalFormatting>
  <conditionalFormatting sqref="P13">
    <cfRule type="containsBlanks" dxfId="229" priority="117" stopIfTrue="1">
      <formula>LEN(TRIM(P13))=0</formula>
    </cfRule>
    <cfRule type="cellIs" dxfId="228" priority="118" stopIfTrue="1" operator="equal">
      <formula>$D$119</formula>
    </cfRule>
    <cfRule type="cellIs" dxfId="227" priority="119" stopIfTrue="1" operator="lessThan">
      <formula>3.5</formula>
    </cfRule>
    <cfRule type="cellIs" dxfId="226" priority="120" stopIfTrue="1" operator="between">
      <formula>$D$119</formula>
      <formula>3.5</formula>
    </cfRule>
    <cfRule type="cellIs" dxfId="225" priority="121" stopIfTrue="1" operator="between">
      <formula>4.499</formula>
      <formula>$D$119</formula>
    </cfRule>
    <cfRule type="cellIs" dxfId="224" priority="122" stopIfTrue="1" operator="greaterThanOrEqual">
      <formula>4.5</formula>
    </cfRule>
  </conditionalFormatting>
  <conditionalFormatting sqref="P12">
    <cfRule type="containsBlanks" dxfId="223" priority="111" stopIfTrue="1">
      <formula>LEN(TRIM(P12))=0</formula>
    </cfRule>
    <cfRule type="cellIs" dxfId="222" priority="112" stopIfTrue="1" operator="equal">
      <formula>$D$129</formula>
    </cfRule>
    <cfRule type="cellIs" dxfId="221" priority="113" stopIfTrue="1" operator="lessThan">
      <formula>3.5</formula>
    </cfRule>
    <cfRule type="cellIs" dxfId="220" priority="114" stopIfTrue="1" operator="between">
      <formula>$D$129</formula>
      <formula>3.5</formula>
    </cfRule>
    <cfRule type="cellIs" dxfId="219" priority="115" stopIfTrue="1" operator="between">
      <formula>4.499</formula>
      <formula>$D$129</formula>
    </cfRule>
    <cfRule type="cellIs" dxfId="218" priority="116" stopIfTrue="1" operator="greaterThanOrEqual">
      <formula>4.5</formula>
    </cfRule>
  </conditionalFormatting>
  <conditionalFormatting sqref="P10">
    <cfRule type="containsBlanks" dxfId="217" priority="105" stopIfTrue="1">
      <formula>LEN(TRIM(P10))=0</formula>
    </cfRule>
    <cfRule type="cellIs" dxfId="216" priority="106" stopIfTrue="1" operator="between">
      <formula>$D$129</formula>
      <formula>3.75</formula>
    </cfRule>
    <cfRule type="cellIs" dxfId="215" priority="107" stopIfTrue="1" operator="lessThan">
      <formula>3.5</formula>
    </cfRule>
    <cfRule type="cellIs" dxfId="214" priority="108" stopIfTrue="1" operator="between">
      <formula>$D$129</formula>
      <formula>3.5</formula>
    </cfRule>
    <cfRule type="cellIs" dxfId="213" priority="109" stopIfTrue="1" operator="between">
      <formula>4.499</formula>
      <formula>$D$129</formula>
    </cfRule>
    <cfRule type="cellIs" dxfId="212" priority="110" stopIfTrue="1" operator="greaterThanOrEqual">
      <formula>4.5</formula>
    </cfRule>
  </conditionalFormatting>
  <conditionalFormatting sqref="P9">
    <cfRule type="containsBlanks" dxfId="211" priority="99" stopIfTrue="1">
      <formula>LEN(TRIM(P9))=0</formula>
    </cfRule>
    <cfRule type="cellIs" dxfId="210" priority="100" stopIfTrue="1" operator="equal">
      <formula>$D$129</formula>
    </cfRule>
    <cfRule type="cellIs" dxfId="209" priority="101" stopIfTrue="1" operator="between">
      <formula>3.5</formula>
      <formula>$D$129</formula>
    </cfRule>
    <cfRule type="cellIs" dxfId="208" priority="102" stopIfTrue="1" operator="lessThan">
      <formula>3.5</formula>
    </cfRule>
    <cfRule type="cellIs" dxfId="207" priority="103" stopIfTrue="1" operator="between">
      <formula>4.499</formula>
      <formula>$D$129</formula>
    </cfRule>
    <cfRule type="cellIs" dxfId="206" priority="104" stopIfTrue="1" operator="greaterThanOrEqual">
      <formula>4.5</formula>
    </cfRule>
  </conditionalFormatting>
  <conditionalFormatting sqref="P8">
    <cfRule type="containsBlanks" dxfId="205" priority="93" stopIfTrue="1">
      <formula>LEN(TRIM(P8))=0</formula>
    </cfRule>
    <cfRule type="cellIs" dxfId="204" priority="94" stopIfTrue="1" operator="equal">
      <formula>$D$129</formula>
    </cfRule>
    <cfRule type="cellIs" dxfId="203" priority="95" stopIfTrue="1" operator="lessThan">
      <formula>3.5</formula>
    </cfRule>
    <cfRule type="cellIs" dxfId="202" priority="96" stopIfTrue="1" operator="between">
      <formula>$D$129</formula>
      <formula>3.5</formula>
    </cfRule>
    <cfRule type="cellIs" dxfId="201" priority="97" stopIfTrue="1" operator="between">
      <formula>4.499</formula>
      <formula>$D$129</formula>
    </cfRule>
    <cfRule type="cellIs" dxfId="200" priority="98" stopIfTrue="1" operator="greaterThanOrEqual">
      <formula>4.5</formula>
    </cfRule>
  </conditionalFormatting>
  <conditionalFormatting sqref="P6">
    <cfRule type="containsBlanks" dxfId="199" priority="87" stopIfTrue="1">
      <formula>LEN(TRIM(P6))=0</formula>
    </cfRule>
    <cfRule type="cellIs" dxfId="198" priority="88" stopIfTrue="1" operator="between">
      <formula>3.75</formula>
      <formula>$D$129</formula>
    </cfRule>
    <cfRule type="cellIs" dxfId="197" priority="89" stopIfTrue="1" operator="between">
      <formula>3.5</formula>
      <formula>$D$129</formula>
    </cfRule>
    <cfRule type="cellIs" dxfId="196" priority="90" stopIfTrue="1" operator="lessThan">
      <formula>3.5</formula>
    </cfRule>
    <cfRule type="cellIs" dxfId="195" priority="91" stopIfTrue="1" operator="between">
      <formula>4.499</formula>
      <formula>$D$129</formula>
    </cfRule>
    <cfRule type="cellIs" dxfId="194" priority="92" stopIfTrue="1" operator="greaterThanOrEqual">
      <formula>4.5</formula>
    </cfRule>
  </conditionalFormatting>
  <conditionalFormatting sqref="P5">
    <cfRule type="cellIs" dxfId="193" priority="81" stopIfTrue="1" operator="equal">
      <formula>$D$129</formula>
    </cfRule>
    <cfRule type="containsBlanks" dxfId="192" priority="82" stopIfTrue="1">
      <formula>LEN(TRIM(P5))=0</formula>
    </cfRule>
    <cfRule type="cellIs" dxfId="191" priority="83" stopIfTrue="1" operator="lessThan">
      <formula>3.5</formula>
    </cfRule>
    <cfRule type="cellIs" dxfId="190" priority="84" stopIfTrue="1" operator="between">
      <formula>$D$129</formula>
      <formula>3.5</formula>
    </cfRule>
    <cfRule type="cellIs" dxfId="189" priority="85" stopIfTrue="1" operator="between">
      <formula>4.5</formula>
      <formula>$D$129</formula>
    </cfRule>
    <cfRule type="cellIs" dxfId="188" priority="86" stopIfTrue="1" operator="greaterThanOrEqual">
      <formula>4.5</formula>
    </cfRule>
  </conditionalFormatting>
  <conditionalFormatting sqref="P4">
    <cfRule type="cellIs" dxfId="187" priority="75" stopIfTrue="1" operator="between">
      <formula>$D$129</formula>
      <formula>3.855</formula>
    </cfRule>
    <cfRule type="containsBlanks" dxfId="186" priority="76" stopIfTrue="1">
      <formula>LEN(TRIM(P4))=0</formula>
    </cfRule>
    <cfRule type="cellIs" dxfId="185" priority="77" stopIfTrue="1" operator="lessThan">
      <formula>3.5</formula>
    </cfRule>
    <cfRule type="cellIs" dxfId="184" priority="78" stopIfTrue="1" operator="between">
      <formula>$D$129</formula>
      <formula>3.5</formula>
    </cfRule>
    <cfRule type="cellIs" dxfId="183" priority="79" stopIfTrue="1" operator="between">
      <formula>4.5</formula>
      <formula>$D$129</formula>
    </cfRule>
    <cfRule type="cellIs" dxfId="182" priority="80" stopIfTrue="1" operator="greaterThanOrEqual">
      <formula>4.5</formula>
    </cfRule>
  </conditionalFormatting>
  <conditionalFormatting sqref="F14">
    <cfRule type="containsBlanks" dxfId="181" priority="68" stopIfTrue="1">
      <formula>LEN(TRIM(F14))=0</formula>
    </cfRule>
    <cfRule type="cellIs" dxfId="180" priority="69" stopIfTrue="1" operator="equal">
      <formula>75</formula>
    </cfRule>
    <cfRule type="cellIs" dxfId="179" priority="70" stopIfTrue="1" operator="equal">
      <formula>$D$123</formula>
    </cfRule>
    <cfRule type="cellIs" dxfId="178" priority="71" stopIfTrue="1" operator="lessThan">
      <formula>50</formula>
    </cfRule>
    <cfRule type="cellIs" dxfId="177" priority="72" stopIfTrue="1" operator="between">
      <formula>$D$123</formula>
      <formula>50</formula>
    </cfRule>
    <cfRule type="cellIs" dxfId="176" priority="73" stopIfTrue="1" operator="between">
      <formula>75</formula>
      <formula>$D$123</formula>
    </cfRule>
    <cfRule type="cellIs" dxfId="175" priority="74" stopIfTrue="1" operator="greaterThanOrEqual">
      <formula>75</formula>
    </cfRule>
  </conditionalFormatting>
  <conditionalFormatting sqref="F13">
    <cfRule type="containsBlanks" dxfId="174" priority="62" stopIfTrue="1">
      <formula>LEN(TRIM(F13))=0</formula>
    </cfRule>
    <cfRule type="cellIs" dxfId="173" priority="63" stopIfTrue="1" operator="between">
      <formula>$D$122</formula>
      <formula>75</formula>
    </cfRule>
    <cfRule type="cellIs" dxfId="172" priority="64" stopIfTrue="1" operator="equal">
      <formula>$D$122</formula>
    </cfRule>
    <cfRule type="cellIs" dxfId="171" priority="65" stopIfTrue="1" operator="lessThan">
      <formula>50</formula>
    </cfRule>
    <cfRule type="cellIs" dxfId="170" priority="66" stopIfTrue="1" operator="between">
      <formula>$D$122</formula>
      <formula>50</formula>
    </cfRule>
    <cfRule type="cellIs" dxfId="169" priority="67" stopIfTrue="1" operator="greaterThanOrEqual">
      <formula>75</formula>
    </cfRule>
  </conditionalFormatting>
  <conditionalFormatting sqref="F12">
    <cfRule type="containsBlanks" dxfId="168" priority="56" stopIfTrue="1">
      <formula>LEN(TRIM(F12))=0</formula>
    </cfRule>
    <cfRule type="cellIs" dxfId="167" priority="57" stopIfTrue="1" operator="equal">
      <formula>$D$127</formula>
    </cfRule>
    <cfRule type="cellIs" dxfId="166" priority="58" stopIfTrue="1" operator="greaterThanOrEqual">
      <formula>75</formula>
    </cfRule>
    <cfRule type="cellIs" dxfId="165" priority="59" stopIfTrue="1" operator="between">
      <formula>$D$127</formula>
      <formula>50</formula>
    </cfRule>
    <cfRule type="cellIs" dxfId="164" priority="60" stopIfTrue="1" operator="between">
      <formula>75</formula>
      <formula>$D$127</formula>
    </cfRule>
    <cfRule type="cellIs" dxfId="163" priority="61" stopIfTrue="1" operator="lessThan">
      <formula>50</formula>
    </cfRule>
  </conditionalFormatting>
  <conditionalFormatting sqref="F11">
    <cfRule type="containsBlanks" dxfId="162" priority="50" stopIfTrue="1">
      <formula>LEN(TRIM(F11))=0</formula>
    </cfRule>
    <cfRule type="cellIs" dxfId="161" priority="51" stopIfTrue="1" operator="equal">
      <formula>$D$127</formula>
    </cfRule>
    <cfRule type="cellIs" dxfId="160" priority="52" stopIfTrue="1" operator="lessThan">
      <formula>50</formula>
    </cfRule>
    <cfRule type="cellIs" dxfId="159" priority="53" stopIfTrue="1" operator="between">
      <formula>50</formula>
      <formula>$D$127</formula>
    </cfRule>
    <cfRule type="cellIs" dxfId="158" priority="54" stopIfTrue="1" operator="between">
      <formula>75</formula>
      <formula>$D$127</formula>
    </cfRule>
    <cfRule type="cellIs" dxfId="157" priority="55" stopIfTrue="1" operator="greaterThanOrEqual">
      <formula>75</formula>
    </cfRule>
  </conditionalFormatting>
  <conditionalFormatting sqref="F9">
    <cfRule type="containsBlanks" dxfId="156" priority="44" stopIfTrue="1">
      <formula>LEN(TRIM(F9))=0</formula>
    </cfRule>
    <cfRule type="cellIs" dxfId="155" priority="45" stopIfTrue="1" operator="equal">
      <formula>$D$127</formula>
    </cfRule>
    <cfRule type="cellIs" dxfId="154" priority="46" stopIfTrue="1" operator="lessThan">
      <formula>50</formula>
    </cfRule>
    <cfRule type="cellIs" dxfId="153" priority="47" stopIfTrue="1" operator="between">
      <formula>$D$127</formula>
      <formula>50</formula>
    </cfRule>
    <cfRule type="cellIs" dxfId="152" priority="48" stopIfTrue="1" operator="between">
      <formula>75</formula>
      <formula>$D$127</formula>
    </cfRule>
    <cfRule type="cellIs" dxfId="151" priority="49" stopIfTrue="1" operator="greaterThanOrEqual">
      <formula>75</formula>
    </cfRule>
  </conditionalFormatting>
  <conditionalFormatting sqref="F8">
    <cfRule type="containsBlanks" dxfId="150" priority="38" stopIfTrue="1">
      <formula>LEN(TRIM(F8))=0</formula>
    </cfRule>
    <cfRule type="cellIs" dxfId="149" priority="39" stopIfTrue="1" operator="equal">
      <formula>$D$125</formula>
    </cfRule>
    <cfRule type="cellIs" dxfId="148" priority="40" stopIfTrue="1" operator="lessThan">
      <formula>50</formula>
    </cfRule>
    <cfRule type="cellIs" dxfId="147" priority="41" stopIfTrue="1" operator="between">
      <formula>$D$125</formula>
      <formula>50</formula>
    </cfRule>
    <cfRule type="cellIs" dxfId="146" priority="42" stopIfTrue="1" operator="between">
      <formula>74.999</formula>
      <formula>$D$125</formula>
    </cfRule>
    <cfRule type="cellIs" dxfId="145" priority="43" stopIfTrue="1" operator="greaterThanOrEqual">
      <formula>75</formula>
    </cfRule>
  </conditionalFormatting>
  <conditionalFormatting sqref="F7">
    <cfRule type="containsBlanks" dxfId="144" priority="32" stopIfTrue="1">
      <formula>LEN(TRIM(F7))=0</formula>
    </cfRule>
    <cfRule type="cellIs" dxfId="143" priority="33" stopIfTrue="1" operator="equal">
      <formula>$D$127</formula>
    </cfRule>
    <cfRule type="cellIs" dxfId="142" priority="34" stopIfTrue="1" operator="greaterThanOrEqual">
      <formula>75</formula>
    </cfRule>
    <cfRule type="cellIs" dxfId="141" priority="35" stopIfTrue="1" operator="lessThan">
      <formula>50</formula>
    </cfRule>
    <cfRule type="cellIs" dxfId="140" priority="36" stopIfTrue="1" operator="between">
      <formula>$D$127</formula>
      <formula>50</formula>
    </cfRule>
    <cfRule type="cellIs" dxfId="139" priority="37" stopIfTrue="1" operator="between">
      <formula>75</formula>
      <formula>$D$127</formula>
    </cfRule>
  </conditionalFormatting>
  <conditionalFormatting sqref="F6">
    <cfRule type="containsBlanks" dxfId="138" priority="26" stopIfTrue="1">
      <formula>LEN(TRIM(F6))=0</formula>
    </cfRule>
    <cfRule type="cellIs" dxfId="137" priority="27" stopIfTrue="1" operator="equal">
      <formula>$D$122</formula>
    </cfRule>
    <cfRule type="cellIs" dxfId="136" priority="28" stopIfTrue="1" operator="lessThan">
      <formula>50</formula>
    </cfRule>
    <cfRule type="cellIs" dxfId="135" priority="29" stopIfTrue="1" operator="greaterThanOrEqual">
      <formula>75</formula>
    </cfRule>
    <cfRule type="cellIs" dxfId="134" priority="30" stopIfTrue="1" operator="between">
      <formula>$D$122</formula>
      <formula>50</formula>
    </cfRule>
    <cfRule type="cellIs" dxfId="133" priority="31" stopIfTrue="1" operator="between">
      <formula>75</formula>
      <formula>$D$122</formula>
    </cfRule>
  </conditionalFormatting>
  <conditionalFormatting sqref="F5">
    <cfRule type="cellIs" dxfId="132" priority="20" stopIfTrue="1" operator="equal">
      <formula>$E$127</formula>
    </cfRule>
    <cfRule type="containsBlanks" dxfId="131" priority="21" stopIfTrue="1">
      <formula>LEN(TRIM(F5))=0</formula>
    </cfRule>
    <cfRule type="cellIs" dxfId="130" priority="22" stopIfTrue="1" operator="lessThan">
      <formula>50</formula>
    </cfRule>
    <cfRule type="cellIs" dxfId="129" priority="23" stopIfTrue="1" operator="between">
      <formula>$E$127</formula>
      <formula>50</formula>
    </cfRule>
    <cfRule type="cellIs" dxfId="128" priority="24" stopIfTrue="1" operator="between">
      <formula>75</formula>
      <formula>$E$127</formula>
    </cfRule>
    <cfRule type="cellIs" dxfId="127" priority="25" stopIfTrue="1" operator="greaterThanOrEqual">
      <formula>75</formula>
    </cfRule>
  </conditionalFormatting>
  <conditionalFormatting sqref="F3">
    <cfRule type="containsBlanks" dxfId="126" priority="14" stopIfTrue="1">
      <formula>LEN(TRIM(F3))=0</formula>
    </cfRule>
    <cfRule type="cellIs" dxfId="125" priority="15" stopIfTrue="1" operator="equal">
      <formula>$E$127</formula>
    </cfRule>
    <cfRule type="cellIs" dxfId="124" priority="16" stopIfTrue="1" operator="between">
      <formula>$E$127</formula>
      <formula>50</formula>
    </cfRule>
    <cfRule type="cellIs" dxfId="123" priority="17" stopIfTrue="1" operator="lessThan">
      <formula>50</formula>
    </cfRule>
    <cfRule type="cellIs" dxfId="122" priority="18" stopIfTrue="1" operator="between">
      <formula>75</formula>
      <formula>$E$127</formula>
    </cfRule>
    <cfRule type="cellIs" dxfId="121" priority="19" stopIfTrue="1" operator="greaterThanOrEqual">
      <formula>75</formula>
    </cfRule>
  </conditionalFormatting>
  <conditionalFormatting sqref="F4">
    <cfRule type="cellIs" dxfId="120" priority="7" stopIfTrue="1" operator="greaterThanOrEqual">
      <formula>4.5</formula>
    </cfRule>
    <cfRule type="cellIs" dxfId="119" priority="8" stopIfTrue="1" operator="greaterThanOrEqual">
      <formula>4.157</formula>
    </cfRule>
    <cfRule type="containsBlanks" dxfId="118" priority="9" stopIfTrue="1">
      <formula>LEN(TRIM(F4))=0</formula>
    </cfRule>
    <cfRule type="cellIs" dxfId="117" priority="10" stopIfTrue="1" operator="lessThan">
      <formula>3.5</formula>
    </cfRule>
    <cfRule type="cellIs" dxfId="116" priority="11" stopIfTrue="1" operator="between">
      <formula>3.5</formula>
      <formula>$E$127</formula>
    </cfRule>
    <cfRule type="cellIs" dxfId="115" priority="12" stopIfTrue="1" operator="between">
      <formula>$E$127</formula>
      <formula>4.499</formula>
    </cfRule>
    <cfRule type="cellIs" dxfId="114" priority="13" stopIfTrue="1" operator="equal">
      <formula>4.5</formula>
    </cfRule>
  </conditionalFormatting>
  <conditionalFormatting sqref="E4">
    <cfRule type="cellIs" dxfId="113" priority="1" stopIfTrue="1" operator="equal">
      <formula>$L$127</formula>
    </cfRule>
    <cfRule type="cellIs" dxfId="112" priority="2" stopIfTrue="1" operator="between">
      <formula>3.5</formula>
      <formula>$L$127</formula>
    </cfRule>
    <cfRule type="containsBlanks" dxfId="111" priority="3" stopIfTrue="1">
      <formula>LEN(TRIM(E4))=0</formula>
    </cfRule>
    <cfRule type="cellIs" dxfId="110" priority="4" stopIfTrue="1" operator="lessThan">
      <formula>3.5</formula>
    </cfRule>
    <cfRule type="cellIs" dxfId="109" priority="5" stopIfTrue="1" operator="between">
      <formula>4.499</formula>
      <formula>$L$127</formula>
    </cfRule>
    <cfRule type="cellIs" dxfId="108" priority="6" stopIfTrue="1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B4" sqref="B4"/>
    </sheetView>
  </sheetViews>
  <sheetFormatPr defaultRowHeight="15" x14ac:dyDescent="0.25"/>
  <cols>
    <col min="1" max="1" width="4.28515625" customWidth="1"/>
    <col min="2" max="2" width="29.42578125" customWidth="1"/>
    <col min="3" max="3" width="8.7109375" customWidth="1"/>
    <col min="4" max="4" width="0.140625" customWidth="1"/>
    <col min="5" max="5" width="8.7109375" customWidth="1"/>
    <col min="6" max="6" width="0.140625" customWidth="1"/>
    <col min="7" max="7" width="8.7109375" customWidth="1"/>
    <col min="8" max="8" width="0.140625" customWidth="1"/>
    <col min="9" max="9" width="8.7109375" customWidth="1"/>
    <col min="10" max="10" width="0.140625" customWidth="1"/>
    <col min="11" max="11" width="8.7109375" customWidth="1"/>
    <col min="12" max="12" width="0.140625" customWidth="1"/>
    <col min="13" max="13" width="8.7109375" customWidth="1"/>
    <col min="14" max="14" width="0.140625" customWidth="1"/>
    <col min="15" max="15" width="8.7109375" customWidth="1"/>
    <col min="16" max="18" width="0.140625" customWidth="1"/>
    <col min="19" max="19" width="8.7109375" customWidth="1"/>
  </cols>
  <sheetData>
    <row r="1" spans="1:18" ht="18" customHeight="1" x14ac:dyDescent="0.25">
      <c r="A1" s="36" t="s">
        <v>63</v>
      </c>
    </row>
    <row r="2" spans="1:18" ht="18" customHeight="1" x14ac:dyDescent="0.25">
      <c r="A2" s="3"/>
      <c r="B2" s="13" t="s">
        <v>1</v>
      </c>
      <c r="C2" s="102">
        <v>50060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customHeight="1" thickBot="1" x14ac:dyDescent="0.3">
      <c r="A3" s="101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22.5" customHeight="1" thickBot="1" x14ac:dyDescent="0.3">
      <c r="A4" s="56" t="s">
        <v>0</v>
      </c>
      <c r="B4" s="118" t="s">
        <v>19</v>
      </c>
      <c r="C4" s="121" t="s">
        <v>16</v>
      </c>
      <c r="D4" s="57"/>
      <c r="E4" s="58" t="s">
        <v>17</v>
      </c>
      <c r="F4" s="59"/>
      <c r="G4" s="58" t="s">
        <v>18</v>
      </c>
      <c r="H4" s="59"/>
      <c r="I4" s="58" t="s">
        <v>68</v>
      </c>
      <c r="J4" s="107"/>
      <c r="K4" s="115" t="s">
        <v>77</v>
      </c>
      <c r="L4" s="116"/>
      <c r="M4" s="115" t="s">
        <v>78</v>
      </c>
      <c r="N4" s="116"/>
      <c r="O4" s="115" t="s">
        <v>107</v>
      </c>
      <c r="P4" s="303"/>
    </row>
    <row r="5" spans="1:18" ht="22.5" customHeight="1" x14ac:dyDescent="0.25">
      <c r="A5" s="34">
        <v>1</v>
      </c>
      <c r="B5" s="103" t="s">
        <v>39</v>
      </c>
      <c r="C5" s="132" t="s">
        <v>14</v>
      </c>
      <c r="D5" s="135">
        <f>IF(C5="A",5,IF(C5="B",4,IF(C5="C",3,2)))</f>
        <v>4</v>
      </c>
      <c r="E5" s="33" t="s">
        <v>14</v>
      </c>
      <c r="F5" s="42">
        <f>IF(E5="A",5,IF(E5="B",4,IF(E5="C",3,2)))</f>
        <v>4</v>
      </c>
      <c r="G5" s="33" t="s">
        <v>14</v>
      </c>
      <c r="H5" s="23">
        <f>IF(G5="A",5,IF(G5="B",4,IF(G5="C",3,2)))</f>
        <v>4</v>
      </c>
      <c r="I5" s="33" t="s">
        <v>13</v>
      </c>
      <c r="J5" s="103">
        <f>IF(I5="A",5,IF(I5="B",4,IF(I5="C",3,2)))</f>
        <v>5</v>
      </c>
      <c r="K5" s="33" t="s">
        <v>14</v>
      </c>
      <c r="L5" s="103">
        <f>IF(K5="A",5,IF(K5="B",4,IF(K5="C",3,2)))</f>
        <v>4</v>
      </c>
      <c r="M5" s="33" t="s">
        <v>15</v>
      </c>
      <c r="N5" s="103">
        <f>IF(M5="A",5,IF(M5="B",4,IF(M5="C",3,2)))</f>
        <v>3</v>
      </c>
      <c r="O5" s="33" t="s">
        <v>15</v>
      </c>
      <c r="P5" s="23">
        <f>IF(O5="A",5,IF(O5="B",4,IF(O5="C",3,2)))</f>
        <v>3</v>
      </c>
      <c r="Q5">
        <v>4</v>
      </c>
      <c r="R5">
        <v>3</v>
      </c>
    </row>
    <row r="6" spans="1:18" ht="22.5" customHeight="1" x14ac:dyDescent="0.25">
      <c r="A6" s="1">
        <v>2</v>
      </c>
      <c r="B6" s="104" t="s">
        <v>40</v>
      </c>
      <c r="C6" s="133" t="s">
        <v>13</v>
      </c>
      <c r="D6" s="136">
        <f t="shared" ref="D6:D9" si="0">IF(C6="A",5,IF(C6="B",4,IF(C6="C",3,2)))</f>
        <v>5</v>
      </c>
      <c r="E6" s="5" t="s">
        <v>13</v>
      </c>
      <c r="F6" s="43">
        <f t="shared" ref="F6:F9" si="1">IF(E6="A",5,IF(E6="B",4,IF(E6="C",3,2)))</f>
        <v>5</v>
      </c>
      <c r="G6" s="4" t="s">
        <v>13</v>
      </c>
      <c r="H6" s="2">
        <f t="shared" ref="H6:H9" si="2">IF(G6="A",5,IF(G6="B",4,IF(G6="C",3,2)))</f>
        <v>5</v>
      </c>
      <c r="I6" s="4" t="s">
        <v>13</v>
      </c>
      <c r="J6" s="104">
        <f t="shared" ref="J6:N9" si="3">IF(I6="A",5,IF(I6="B",4,IF(I6="C",3,2)))</f>
        <v>5</v>
      </c>
      <c r="K6" s="4" t="s">
        <v>13</v>
      </c>
      <c r="L6" s="104">
        <f t="shared" si="3"/>
        <v>5</v>
      </c>
      <c r="M6" s="4" t="s">
        <v>14</v>
      </c>
      <c r="N6" s="104">
        <f t="shared" si="3"/>
        <v>4</v>
      </c>
      <c r="O6" s="4" t="s">
        <v>14</v>
      </c>
      <c r="P6" s="2">
        <f t="shared" ref="P6:P9" si="4">IF(O6="A",5,IF(O6="B",4,IF(O6="C",3,2)))</f>
        <v>4</v>
      </c>
      <c r="Q6">
        <v>4</v>
      </c>
      <c r="R6">
        <v>3</v>
      </c>
    </row>
    <row r="7" spans="1:18" ht="22.5" customHeight="1" x14ac:dyDescent="0.25">
      <c r="A7" s="1">
        <v>3</v>
      </c>
      <c r="B7" s="104" t="s">
        <v>41</v>
      </c>
      <c r="C7" s="133" t="s">
        <v>14</v>
      </c>
      <c r="D7" s="136">
        <f t="shared" si="0"/>
        <v>4</v>
      </c>
      <c r="E7" s="6" t="s">
        <v>13</v>
      </c>
      <c r="F7" s="43">
        <f t="shared" si="1"/>
        <v>5</v>
      </c>
      <c r="G7" s="4" t="s">
        <v>13</v>
      </c>
      <c r="H7" s="2">
        <f t="shared" si="2"/>
        <v>5</v>
      </c>
      <c r="I7" s="4" t="s">
        <v>13</v>
      </c>
      <c r="J7" s="104">
        <f t="shared" si="3"/>
        <v>5</v>
      </c>
      <c r="K7" s="4" t="s">
        <v>14</v>
      </c>
      <c r="L7" s="104">
        <f t="shared" si="3"/>
        <v>4</v>
      </c>
      <c r="M7" s="4" t="s">
        <v>14</v>
      </c>
      <c r="N7" s="104">
        <f t="shared" si="3"/>
        <v>4</v>
      </c>
      <c r="O7" s="4" t="s">
        <v>15</v>
      </c>
      <c r="P7" s="2">
        <f t="shared" si="4"/>
        <v>3</v>
      </c>
      <c r="Q7">
        <v>4</v>
      </c>
      <c r="R7">
        <v>3</v>
      </c>
    </row>
    <row r="8" spans="1:18" ht="22.5" customHeight="1" x14ac:dyDescent="0.25">
      <c r="A8" s="1">
        <v>4</v>
      </c>
      <c r="B8" s="104" t="s">
        <v>42</v>
      </c>
      <c r="C8" s="133" t="s">
        <v>14</v>
      </c>
      <c r="D8" s="136">
        <f t="shared" si="0"/>
        <v>4</v>
      </c>
      <c r="E8" s="5" t="s">
        <v>14</v>
      </c>
      <c r="F8" s="43">
        <f t="shared" si="1"/>
        <v>4</v>
      </c>
      <c r="G8" s="4" t="s">
        <v>14</v>
      </c>
      <c r="H8" s="2">
        <f t="shared" si="2"/>
        <v>4</v>
      </c>
      <c r="I8" s="4" t="s">
        <v>14</v>
      </c>
      <c r="J8" s="104">
        <f t="shared" si="3"/>
        <v>4</v>
      </c>
      <c r="K8" s="4" t="s">
        <v>15</v>
      </c>
      <c r="L8" s="104">
        <f t="shared" si="3"/>
        <v>3</v>
      </c>
      <c r="M8" s="4" t="s">
        <v>14</v>
      </c>
      <c r="N8" s="104">
        <f t="shared" si="3"/>
        <v>4</v>
      </c>
      <c r="O8" s="4" t="s">
        <v>14</v>
      </c>
      <c r="P8" s="2">
        <f t="shared" si="4"/>
        <v>4</v>
      </c>
      <c r="Q8">
        <v>4</v>
      </c>
      <c r="R8">
        <v>3</v>
      </c>
    </row>
    <row r="9" spans="1:18" ht="22.5" customHeight="1" thickBot="1" x14ac:dyDescent="0.3">
      <c r="A9" s="1">
        <v>5</v>
      </c>
      <c r="B9" s="103" t="s">
        <v>43</v>
      </c>
      <c r="C9" s="134" t="s">
        <v>14</v>
      </c>
      <c r="D9" s="137">
        <f t="shared" si="0"/>
        <v>4</v>
      </c>
      <c r="E9" s="21" t="s">
        <v>14</v>
      </c>
      <c r="F9" s="138">
        <f t="shared" si="1"/>
        <v>4</v>
      </c>
      <c r="G9" s="20" t="s">
        <v>14</v>
      </c>
      <c r="H9" s="8">
        <f t="shared" si="2"/>
        <v>4</v>
      </c>
      <c r="I9" s="20" t="s">
        <v>14</v>
      </c>
      <c r="J9" s="105">
        <f t="shared" si="3"/>
        <v>4</v>
      </c>
      <c r="K9" s="20" t="s">
        <v>13</v>
      </c>
      <c r="L9" s="105">
        <f t="shared" si="3"/>
        <v>5</v>
      </c>
      <c r="M9" s="20" t="s">
        <v>14</v>
      </c>
      <c r="N9" s="105">
        <f t="shared" si="3"/>
        <v>4</v>
      </c>
      <c r="O9" s="20" t="s">
        <v>14</v>
      </c>
      <c r="P9" s="8">
        <f t="shared" si="4"/>
        <v>4</v>
      </c>
      <c r="Q9">
        <v>4</v>
      </c>
      <c r="R9">
        <v>3</v>
      </c>
    </row>
    <row r="10" spans="1:18" ht="21.95" customHeight="1" thickBot="1" x14ac:dyDescent="0.3">
      <c r="B10" s="11" t="s">
        <v>24</v>
      </c>
      <c r="C10" s="114" t="str">
        <f>IF(C16&gt;=3.5,"A",IF(C16&gt;=2.5,"B",IF(C16&gt;=1.5,"C","D")))</f>
        <v>B</v>
      </c>
      <c r="D10" s="60"/>
      <c r="E10" s="114" t="str">
        <f>IF(E16&gt;=3.5,"A",IF(E16&gt;=2.5,"B",IF(E16&gt;=1.5,"C","D")))</f>
        <v>B</v>
      </c>
      <c r="F10" s="61"/>
      <c r="G10" s="114" t="str">
        <f>IF(G16&gt;=3.5,"A",IF(G16&gt;=2.5,"B",IF(G16&gt;=1.5,"C","D")))</f>
        <v>B</v>
      </c>
      <c r="H10" s="62"/>
      <c r="I10" s="114" t="str">
        <f>IF(I16&gt;=3.5,"A",IF(I16&gt;=2.5,"B",IF(I16&gt;=1.5,"C","D")))</f>
        <v>A</v>
      </c>
      <c r="J10" s="63"/>
      <c r="K10" s="114" t="str">
        <f>IF(K16&gt;=3.5,"A",IF(K16&gt;=2.5,"B",IF(K16&gt;=1.5,"C","D")))</f>
        <v>B</v>
      </c>
      <c r="L10" s="128"/>
      <c r="M10" s="114" t="str">
        <f>IF(M16&gt;=3.5,"A",IF(M16&gt;=2.5,"B",IF(M16&gt;=1.5,"C","D")))</f>
        <v>C</v>
      </c>
      <c r="N10" s="128"/>
      <c r="O10" s="114" t="str">
        <f>IF(O16&gt;=3.5,"A",IF(O16&gt;=2.5,"B",IF(O16&gt;=1.5,"C","D")))</f>
        <v>C</v>
      </c>
      <c r="P10" s="179"/>
    </row>
    <row r="11" spans="1:18" ht="0.95" customHeight="1" x14ac:dyDescent="0.25">
      <c r="B11" s="66" t="s">
        <v>25</v>
      </c>
      <c r="C11" s="67">
        <f>IF(C5="A",4.2,IF(C5="B",2.5,IF(C5="C",2,1)))</f>
        <v>2.5</v>
      </c>
      <c r="D11" s="67"/>
      <c r="E11" s="67">
        <f>IF(E5="A",4.2,IF(E5="B",2.5,IF(E5="C",2,1)))</f>
        <v>2.5</v>
      </c>
      <c r="F11" s="67"/>
      <c r="G11" s="67">
        <f>IF(G5="A",4.2,IF(G5="B",2.5,IF(G5="C",2,1)))</f>
        <v>2.5</v>
      </c>
      <c r="H11" s="68"/>
      <c r="I11" s="69">
        <f>IF(I5="A",4.2,IF(I5="B",2.5,IF(I5="C",2,1)))</f>
        <v>4.2</v>
      </c>
      <c r="K11" s="41">
        <f>IF(K5="A",4.2,IF(K5="B",2.5,IF(K5="C",2,1)))</f>
        <v>2.5</v>
      </c>
      <c r="M11" s="41">
        <f>IF(M5="A",4.2,IF(M5="B",2.5,IF(M5="C",2,1)))</f>
        <v>2</v>
      </c>
      <c r="O11" s="41">
        <f>IF(O5="A",4.2,IF(O5="B",2.5,IF(O5="C",2,1)))</f>
        <v>2</v>
      </c>
    </row>
    <row r="12" spans="1:18" ht="0.95" customHeight="1" x14ac:dyDescent="0.25">
      <c r="B12" s="66" t="s">
        <v>26</v>
      </c>
      <c r="C12" s="67">
        <f>IF(C6="A",4.2,IF(C6="B",2.5,IF(C6="C",2,1)))</f>
        <v>4.2</v>
      </c>
      <c r="D12" s="67"/>
      <c r="E12" s="67">
        <f>IF(E6="A",4.2,IF(E6="B",2.5,IF(E6="C",2,1)))</f>
        <v>4.2</v>
      </c>
      <c r="F12" s="67"/>
      <c r="G12" s="67">
        <f>IF(G6="A",4.2,IF(G6="B",2.5,IF(G6="C",2,1)))</f>
        <v>4.2</v>
      </c>
      <c r="H12" s="68"/>
      <c r="I12" s="69">
        <f>IF(I6="A",4.2,IF(I6="B",2.5,IF(I6="C",2,1)))</f>
        <v>4.2</v>
      </c>
      <c r="K12" s="41">
        <f>IF(K6="A",4.2,IF(K6="B",2.5,IF(K6="C",2,1)))</f>
        <v>4.2</v>
      </c>
      <c r="M12" s="41">
        <f>IF(M6="A",4.2,IF(M6="B",2.5,IF(M6="C",2,1)))</f>
        <v>2.5</v>
      </c>
      <c r="O12" s="41">
        <f>IF(O6="A",4.2,IF(O6="B",2.5,IF(O6="C",2,1)))</f>
        <v>2.5</v>
      </c>
    </row>
    <row r="13" spans="1:18" ht="0.95" customHeight="1" x14ac:dyDescent="0.25">
      <c r="B13" s="66" t="s">
        <v>27</v>
      </c>
      <c r="C13" s="67">
        <f>IF(C7="A",4.2,IF(C7="B",2.5,IF(C7="C",2,1)))</f>
        <v>2.5</v>
      </c>
      <c r="D13" s="67"/>
      <c r="E13" s="67">
        <f>IF(E7="A",4.2,IF(E7="B",2.5,IF(E7="C",2,1)))</f>
        <v>4.2</v>
      </c>
      <c r="F13" s="67"/>
      <c r="G13" s="67">
        <f>IF(G7="A",4.2,IF(G7="B",2.5,IF(G7="C",2,1)))</f>
        <v>4.2</v>
      </c>
      <c r="H13" s="68"/>
      <c r="I13" s="69">
        <f>IF(I7="A",4.2,IF(I7="B",2.5,IF(I7="C",2,1)))</f>
        <v>4.2</v>
      </c>
      <c r="K13" s="41">
        <f>IF(K7="A",4.2,IF(K7="B",2.5,IF(K7="C",2,1)))</f>
        <v>2.5</v>
      </c>
      <c r="M13" s="41">
        <f>IF(M7="A",4.2,IF(M7="B",2.5,IF(M7="C",2,1)))</f>
        <v>2.5</v>
      </c>
      <c r="O13" s="41">
        <f>IF(O7="A",4.2,IF(O7="B",2.5,IF(O7="C",2,1)))</f>
        <v>2</v>
      </c>
    </row>
    <row r="14" spans="1:18" ht="0.95" customHeight="1" x14ac:dyDescent="0.25">
      <c r="B14" s="66" t="s">
        <v>28</v>
      </c>
      <c r="C14" s="67">
        <f>IF(C8="A",4.2,IF(C8="B",2.5,IF(C8="C",2,1)))</f>
        <v>2.5</v>
      </c>
      <c r="D14" s="67"/>
      <c r="E14" s="67">
        <f>IF(E8="A",4.2,IF(E8="B",2.5,IF(E8="C",2,1)))</f>
        <v>2.5</v>
      </c>
      <c r="F14" s="67"/>
      <c r="G14" s="67">
        <f>IF(G8="A",4.2,IF(G8="B",2.5,IF(G8="C",2,1)))</f>
        <v>2.5</v>
      </c>
      <c r="H14" s="68"/>
      <c r="I14" s="69">
        <f>IF(I8="A",4.2,IF(I8="B",2.5,IF(I8="C",2,1)))</f>
        <v>2.5</v>
      </c>
      <c r="K14" s="41">
        <f>IF(K8="A",4.2,IF(K8="B",2.5,IF(K8="C",2,1)))</f>
        <v>2</v>
      </c>
      <c r="M14" s="41">
        <f>IF(M8="A",4.2,IF(M8="B",2.5,IF(M8="C",2,1)))</f>
        <v>2.5</v>
      </c>
      <c r="O14" s="41">
        <f>IF(O8="A",4.2,IF(O8="B",2.5,IF(O8="C",2,1)))</f>
        <v>2.5</v>
      </c>
    </row>
    <row r="15" spans="1:18" ht="0.95" customHeight="1" x14ac:dyDescent="0.25">
      <c r="B15" s="66" t="s">
        <v>29</v>
      </c>
      <c r="C15" s="67">
        <f>IF(C9="A",4.2,IF(C9="B",2.5,IF(C9="C",2,1)))</f>
        <v>2.5</v>
      </c>
      <c r="D15" s="67"/>
      <c r="E15" s="67">
        <f>IF(E9="A",4.2,IF(E9="B",2.5,IF(E9="C",2,1)))</f>
        <v>2.5</v>
      </c>
      <c r="F15" s="67"/>
      <c r="G15" s="67">
        <f>IF(G9="A",4.2,IF(G9="B",2.5,IF(G9="C",2,1)))</f>
        <v>2.5</v>
      </c>
      <c r="H15" s="68"/>
      <c r="I15" s="69">
        <f>IF(I9="A",4.2,IF(I9="B",2.5,IF(I9="C",2,1)))</f>
        <v>2.5</v>
      </c>
      <c r="K15" s="41">
        <f>IF(K9="A",4.2,IF(K9="B",2.5,IF(K9="C",2,1)))</f>
        <v>4.2</v>
      </c>
      <c r="M15" s="41">
        <f>IF(M9="A",4.2,IF(M9="B",2.5,IF(M9="C",2,1)))</f>
        <v>2.5</v>
      </c>
      <c r="O15" s="41">
        <f>IF(O9="A",4.2,IF(O9="B",2.5,IF(O9="C",2,1)))</f>
        <v>2.5</v>
      </c>
    </row>
    <row r="16" spans="1:18" ht="0.95" customHeight="1" x14ac:dyDescent="0.25">
      <c r="B16" s="66" t="s">
        <v>30</v>
      </c>
      <c r="C16" s="70">
        <f>AVERAGE(C11:C15)</f>
        <v>2.84</v>
      </c>
      <c r="D16" s="70"/>
      <c r="E16" s="70">
        <f t="shared" ref="E16:G16" si="5">AVERAGE(E11:E15)</f>
        <v>3.18</v>
      </c>
      <c r="F16" s="70"/>
      <c r="G16" s="70">
        <f t="shared" si="5"/>
        <v>3.18</v>
      </c>
      <c r="H16" s="68"/>
      <c r="I16" s="71">
        <f t="shared" ref="I16" si="6">AVERAGE(I11:I15)</f>
        <v>3.5200000000000005</v>
      </c>
      <c r="K16" s="52">
        <f t="shared" ref="K16" si="7">AVERAGE(K11:K15)</f>
        <v>3.0799999999999996</v>
      </c>
      <c r="M16" s="52">
        <f t="shared" ref="M16:O16" si="8">AVERAGE(M11:M15)</f>
        <v>2.4</v>
      </c>
      <c r="O16" s="52">
        <f t="shared" si="8"/>
        <v>2.2999999999999998</v>
      </c>
    </row>
    <row r="17" spans="1:2" ht="15" customHeight="1" x14ac:dyDescent="0.25">
      <c r="A17" s="15" t="s">
        <v>13</v>
      </c>
      <c r="B17" s="16" t="s">
        <v>31</v>
      </c>
    </row>
    <row r="18" spans="1:2" x14ac:dyDescent="0.25">
      <c r="A18" s="17" t="s">
        <v>14</v>
      </c>
      <c r="B18" s="16" t="s">
        <v>33</v>
      </c>
    </row>
    <row r="19" spans="1:2" x14ac:dyDescent="0.25">
      <c r="A19" s="18" t="s">
        <v>15</v>
      </c>
      <c r="B19" s="16" t="s">
        <v>32</v>
      </c>
    </row>
    <row r="20" spans="1:2" x14ac:dyDescent="0.25">
      <c r="A20" s="19" t="s">
        <v>34</v>
      </c>
      <c r="B20" s="16" t="s">
        <v>35</v>
      </c>
    </row>
  </sheetData>
  <conditionalFormatting sqref="C5:C10">
    <cfRule type="cellIs" dxfId="107" priority="21" operator="equal">
      <formula>"A"</formula>
    </cfRule>
    <cfRule type="cellIs" dxfId="106" priority="22" operator="equal">
      <formula>"B"</formula>
    </cfRule>
    <cfRule type="cellIs" dxfId="105" priority="23" operator="equal">
      <formula>"C"</formula>
    </cfRule>
    <cfRule type="cellIs" dxfId="104" priority="24" operator="equal">
      <formula>"D"</formula>
    </cfRule>
  </conditionalFormatting>
  <conditionalFormatting sqref="E5:E10">
    <cfRule type="cellIs" dxfId="103" priority="25" operator="equal">
      <formula>"A"</formula>
    </cfRule>
    <cfRule type="cellIs" dxfId="102" priority="26" operator="equal">
      <formula>"D"</formula>
    </cfRule>
    <cfRule type="cellIs" dxfId="101" priority="27" operator="equal">
      <formula>"C"</formula>
    </cfRule>
    <cfRule type="cellIs" dxfId="100" priority="28" operator="equal">
      <formula>"B"</formula>
    </cfRule>
  </conditionalFormatting>
  <conditionalFormatting sqref="G5:G10">
    <cfRule type="cellIs" dxfId="99" priority="17" operator="equal">
      <formula>"A"</formula>
    </cfRule>
    <cfRule type="cellIs" dxfId="98" priority="18" operator="equal">
      <formula>"B"</formula>
    </cfRule>
    <cfRule type="cellIs" dxfId="97" priority="19" operator="equal">
      <formula>"C"</formula>
    </cfRule>
    <cfRule type="cellIs" dxfId="96" priority="20" operator="equal">
      <formula>"D"</formula>
    </cfRule>
  </conditionalFormatting>
  <conditionalFormatting sqref="I5:I10">
    <cfRule type="cellIs" dxfId="95" priority="13" operator="equal">
      <formula>"A"</formula>
    </cfRule>
    <cfRule type="cellIs" dxfId="94" priority="14" operator="equal">
      <formula>"B"</formula>
    </cfRule>
    <cfRule type="cellIs" dxfId="93" priority="15" operator="equal">
      <formula>"C"</formula>
    </cfRule>
    <cfRule type="cellIs" dxfId="92" priority="16" operator="equal">
      <formula>"D"</formula>
    </cfRule>
  </conditionalFormatting>
  <conditionalFormatting sqref="K5:K10">
    <cfRule type="cellIs" dxfId="91" priority="9" operator="equal">
      <formula>"A"</formula>
    </cfRule>
    <cfRule type="cellIs" dxfId="90" priority="10" operator="equal">
      <formula>"B"</formula>
    </cfRule>
    <cfRule type="cellIs" dxfId="89" priority="11" operator="equal">
      <formula>"C"</formula>
    </cfRule>
    <cfRule type="cellIs" dxfId="88" priority="12" operator="equal">
      <formula>"D"</formula>
    </cfRule>
  </conditionalFormatting>
  <conditionalFormatting sqref="M5:M10">
    <cfRule type="cellIs" dxfId="87" priority="5" operator="equal">
      <formula>"A"</formula>
    </cfRule>
    <cfRule type="cellIs" dxfId="86" priority="6" operator="equal">
      <formula>"B"</formula>
    </cfRule>
    <cfRule type="cellIs" dxfId="85" priority="7" operator="equal">
      <formula>"C"</formula>
    </cfRule>
    <cfRule type="cellIs" dxfId="84" priority="8" operator="equal">
      <formula>"D"</formula>
    </cfRule>
  </conditionalFormatting>
  <conditionalFormatting sqref="O5:O10">
    <cfRule type="cellIs" dxfId="83" priority="1" operator="equal">
      <formula>"A"</formula>
    </cfRule>
    <cfRule type="cellIs" dxfId="82" priority="2" operator="equal">
      <formula>"B"</formula>
    </cfRule>
    <cfRule type="cellIs" dxfId="81" priority="3" operator="equal">
      <formula>"C"</formula>
    </cfRule>
    <cfRule type="cellIs" dxfId="80" priority="4" operator="equal">
      <formula>"D"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B4" sqref="B4"/>
    </sheetView>
  </sheetViews>
  <sheetFormatPr defaultRowHeight="15" x14ac:dyDescent="0.25"/>
  <cols>
    <col min="1" max="1" width="4.28515625" customWidth="1"/>
    <col min="2" max="2" width="35.140625" customWidth="1"/>
    <col min="3" max="3" width="8.7109375" customWidth="1"/>
    <col min="4" max="4" width="0.140625" customWidth="1"/>
    <col min="5" max="5" width="8.7109375" customWidth="1"/>
    <col min="6" max="6" width="0.140625" customWidth="1"/>
    <col min="7" max="7" width="8.7109375" customWidth="1"/>
    <col min="8" max="8" width="0.140625" customWidth="1"/>
    <col min="9" max="9" width="8.7109375" customWidth="1"/>
    <col min="10" max="10" width="0.140625" customWidth="1"/>
    <col min="11" max="11" width="8.7109375" customWidth="1"/>
    <col min="12" max="12" width="0.140625" customWidth="1"/>
    <col min="13" max="13" width="8.7109375" customWidth="1"/>
    <col min="14" max="14" width="0.140625" customWidth="1"/>
    <col min="15" max="15" width="8.7109375" customWidth="1"/>
    <col min="16" max="18" width="0.140625" customWidth="1"/>
    <col min="19" max="19" width="8.7109375" customWidth="1"/>
  </cols>
  <sheetData>
    <row r="1" spans="1:18" ht="18" customHeight="1" x14ac:dyDescent="0.25">
      <c r="A1" s="35" t="s">
        <v>62</v>
      </c>
    </row>
    <row r="2" spans="1:18" ht="18" customHeight="1" x14ac:dyDescent="0.25">
      <c r="A2" s="3"/>
      <c r="B2" s="13" t="s">
        <v>1</v>
      </c>
      <c r="C2" s="102">
        <v>50060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customHeight="1" thickBot="1" x14ac:dyDescent="0.3">
      <c r="A3" s="101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22.5" customHeight="1" thickBot="1" x14ac:dyDescent="0.3">
      <c r="A4" s="56" t="s">
        <v>0</v>
      </c>
      <c r="B4" s="118" t="s">
        <v>19</v>
      </c>
      <c r="C4" s="121" t="s">
        <v>16</v>
      </c>
      <c r="D4" s="57"/>
      <c r="E4" s="58" t="s">
        <v>17</v>
      </c>
      <c r="F4" s="59"/>
      <c r="G4" s="58" t="s">
        <v>18</v>
      </c>
      <c r="H4" s="59"/>
      <c r="I4" s="58" t="str">
        <f>"2018-2019"</f>
        <v>2018-2019</v>
      </c>
      <c r="J4" s="107"/>
      <c r="K4" s="115" t="s">
        <v>77</v>
      </c>
      <c r="L4" s="116"/>
      <c r="M4" s="115" t="s">
        <v>78</v>
      </c>
      <c r="N4" s="116"/>
      <c r="O4" s="115" t="s">
        <v>107</v>
      </c>
      <c r="P4" s="303"/>
    </row>
    <row r="5" spans="1:18" ht="22.5" customHeight="1" x14ac:dyDescent="0.25">
      <c r="A5" s="34">
        <v>1</v>
      </c>
      <c r="B5" s="103" t="s">
        <v>44</v>
      </c>
      <c r="C5" s="132" t="s">
        <v>15</v>
      </c>
      <c r="D5" s="135">
        <f>IF(C5="A",5,IF(C5="B",4,IF(C5="C",3,2)))</f>
        <v>3</v>
      </c>
      <c r="E5" s="33" t="s">
        <v>13</v>
      </c>
      <c r="F5" s="42">
        <f>IF(E5="A",5,IF(E5="B",4,IF(E5="C",3,2)))</f>
        <v>5</v>
      </c>
      <c r="G5" s="33" t="s">
        <v>15</v>
      </c>
      <c r="H5" s="23">
        <f>IF(G5="A",5,IF(G5="B",4,IF(G5="C",3,2)))</f>
        <v>3</v>
      </c>
      <c r="I5" s="33" t="s">
        <v>34</v>
      </c>
      <c r="J5" s="103">
        <f>IF(I5="A",5,IF(I5="B",4,IF(I5="C",3,2)))</f>
        <v>2</v>
      </c>
      <c r="K5" s="33" t="s">
        <v>15</v>
      </c>
      <c r="L5" s="103">
        <f>IF(K5="A",5,IF(K5="B",4,IF(K5="C",3,2)))</f>
        <v>3</v>
      </c>
      <c r="M5" s="33" t="s">
        <v>15</v>
      </c>
      <c r="N5" s="103">
        <f>IF(M5="A",5,IF(M5="B",4,IF(M5="C",3,2)))</f>
        <v>3</v>
      </c>
      <c r="O5" s="33" t="s">
        <v>15</v>
      </c>
      <c r="P5" s="23">
        <f>IF(O5="A",5,IF(O5="B",4,IF(O5="C",3,2)))</f>
        <v>3</v>
      </c>
      <c r="Q5">
        <v>4</v>
      </c>
      <c r="R5">
        <v>3</v>
      </c>
    </row>
    <row r="6" spans="1:18" ht="22.5" customHeight="1" x14ac:dyDescent="0.25">
      <c r="A6" s="1">
        <v>2</v>
      </c>
      <c r="B6" s="104" t="s">
        <v>45</v>
      </c>
      <c r="C6" s="133" t="s">
        <v>15</v>
      </c>
      <c r="D6" s="136">
        <f t="shared" ref="D6:D9" si="0">IF(C6="A",5,IF(C6="B",4,IF(C6="C",3,2)))</f>
        <v>3</v>
      </c>
      <c r="E6" s="5" t="s">
        <v>15</v>
      </c>
      <c r="F6" s="43">
        <f t="shared" ref="F6:F9" si="1">IF(E6="A",5,IF(E6="B",4,IF(E6="C",3,2)))</f>
        <v>3</v>
      </c>
      <c r="G6" s="4" t="s">
        <v>15</v>
      </c>
      <c r="H6" s="2">
        <f t="shared" ref="H6:H9" si="2">IF(G6="A",5,IF(G6="B",4,IF(G6="C",3,2)))</f>
        <v>3</v>
      </c>
      <c r="I6" s="4" t="s">
        <v>15</v>
      </c>
      <c r="J6" s="104">
        <f t="shared" ref="J6:N9" si="3">IF(I6="A",5,IF(I6="B",4,IF(I6="C",3,2)))</f>
        <v>3</v>
      </c>
      <c r="K6" s="4" t="s">
        <v>15</v>
      </c>
      <c r="L6" s="104">
        <f t="shared" si="3"/>
        <v>3</v>
      </c>
      <c r="M6" s="4" t="s">
        <v>34</v>
      </c>
      <c r="N6" s="104">
        <f t="shared" si="3"/>
        <v>2</v>
      </c>
      <c r="O6" s="4" t="s">
        <v>15</v>
      </c>
      <c r="P6" s="2">
        <f t="shared" ref="P6:P9" si="4">IF(O6="A",5,IF(O6="B",4,IF(O6="C",3,2)))</f>
        <v>3</v>
      </c>
      <c r="Q6">
        <v>4</v>
      </c>
      <c r="R6">
        <v>3</v>
      </c>
    </row>
    <row r="7" spans="1:18" ht="22.5" customHeight="1" x14ac:dyDescent="0.25">
      <c r="A7" s="1">
        <v>3</v>
      </c>
      <c r="B7" s="104" t="s">
        <v>46</v>
      </c>
      <c r="C7" s="133" t="s">
        <v>14</v>
      </c>
      <c r="D7" s="136">
        <f t="shared" si="0"/>
        <v>4</v>
      </c>
      <c r="E7" s="6" t="s">
        <v>14</v>
      </c>
      <c r="F7" s="43">
        <f t="shared" si="1"/>
        <v>4</v>
      </c>
      <c r="G7" s="4" t="s">
        <v>15</v>
      </c>
      <c r="H7" s="2">
        <f t="shared" si="2"/>
        <v>3</v>
      </c>
      <c r="I7" s="4" t="s">
        <v>15</v>
      </c>
      <c r="J7" s="104">
        <f t="shared" si="3"/>
        <v>3</v>
      </c>
      <c r="K7" s="4" t="s">
        <v>14</v>
      </c>
      <c r="L7" s="104">
        <f t="shared" si="3"/>
        <v>4</v>
      </c>
      <c r="M7" s="4" t="s">
        <v>15</v>
      </c>
      <c r="N7" s="104">
        <f t="shared" si="3"/>
        <v>3</v>
      </c>
      <c r="O7" s="4" t="s">
        <v>15</v>
      </c>
      <c r="P7" s="2">
        <f t="shared" si="4"/>
        <v>3</v>
      </c>
      <c r="Q7">
        <v>4</v>
      </c>
      <c r="R7">
        <v>3</v>
      </c>
    </row>
    <row r="8" spans="1:18" ht="22.5" customHeight="1" x14ac:dyDescent="0.25">
      <c r="A8" s="1">
        <v>4</v>
      </c>
      <c r="B8" s="104" t="s">
        <v>47</v>
      </c>
      <c r="C8" s="133" t="s">
        <v>34</v>
      </c>
      <c r="D8" s="136">
        <f t="shared" si="0"/>
        <v>2</v>
      </c>
      <c r="E8" s="5" t="s">
        <v>15</v>
      </c>
      <c r="F8" s="43">
        <f t="shared" si="1"/>
        <v>3</v>
      </c>
      <c r="G8" s="4" t="s">
        <v>34</v>
      </c>
      <c r="H8" s="2">
        <f t="shared" si="2"/>
        <v>2</v>
      </c>
      <c r="I8" s="4" t="s">
        <v>34</v>
      </c>
      <c r="J8" s="104">
        <f t="shared" si="3"/>
        <v>2</v>
      </c>
      <c r="K8" s="4" t="s">
        <v>14</v>
      </c>
      <c r="L8" s="104">
        <f t="shared" si="3"/>
        <v>4</v>
      </c>
      <c r="M8" s="4" t="s">
        <v>14</v>
      </c>
      <c r="N8" s="104">
        <f t="shared" si="3"/>
        <v>4</v>
      </c>
      <c r="O8" s="4" t="s">
        <v>34</v>
      </c>
      <c r="P8" s="2">
        <f t="shared" si="4"/>
        <v>2</v>
      </c>
      <c r="Q8">
        <v>4</v>
      </c>
      <c r="R8">
        <v>3</v>
      </c>
    </row>
    <row r="9" spans="1:18" ht="22.5" customHeight="1" thickBot="1" x14ac:dyDescent="0.3">
      <c r="A9" s="1">
        <v>5</v>
      </c>
      <c r="B9" s="103" t="s">
        <v>48</v>
      </c>
      <c r="C9" s="134" t="s">
        <v>15</v>
      </c>
      <c r="D9" s="137">
        <f t="shared" si="0"/>
        <v>3</v>
      </c>
      <c r="E9" s="21" t="s">
        <v>14</v>
      </c>
      <c r="F9" s="44">
        <f t="shared" si="1"/>
        <v>4</v>
      </c>
      <c r="G9" s="20" t="s">
        <v>14</v>
      </c>
      <c r="H9" s="8">
        <f t="shared" si="2"/>
        <v>4</v>
      </c>
      <c r="I9" s="20" t="s">
        <v>15</v>
      </c>
      <c r="J9" s="105">
        <f t="shared" si="3"/>
        <v>3</v>
      </c>
      <c r="K9" s="20" t="s">
        <v>14</v>
      </c>
      <c r="L9" s="105">
        <f t="shared" si="3"/>
        <v>4</v>
      </c>
      <c r="M9" s="20" t="s">
        <v>15</v>
      </c>
      <c r="N9" s="105">
        <f t="shared" si="3"/>
        <v>3</v>
      </c>
      <c r="O9" s="20" t="s">
        <v>15</v>
      </c>
      <c r="P9" s="8">
        <f t="shared" si="4"/>
        <v>3</v>
      </c>
      <c r="Q9">
        <v>4</v>
      </c>
      <c r="R9">
        <v>3</v>
      </c>
    </row>
    <row r="10" spans="1:18" ht="21.95" customHeight="1" thickBot="1" x14ac:dyDescent="0.3">
      <c r="B10" s="11" t="s">
        <v>24</v>
      </c>
      <c r="C10" s="114" t="str">
        <f>IF(C16&gt;=3.5,"A",IF(C16&gt;=2.5,"B",IF(C16&gt;=1.5,"C","D")))</f>
        <v>C</v>
      </c>
      <c r="D10" s="60"/>
      <c r="E10" s="114" t="str">
        <f>IF(E16&gt;=3.5,"A",IF(E16&gt;=2.5,"B",IF(E16&gt;=1.5,"C","D")))</f>
        <v>B</v>
      </c>
      <c r="F10" s="61"/>
      <c r="G10" s="114" t="str">
        <f>IF(G16&gt;=3.5,"A",IF(G16&gt;=2.5,"B",IF(G16&gt;=1.5,"C","D")))</f>
        <v>C</v>
      </c>
      <c r="H10" s="62"/>
      <c r="I10" s="114" t="str">
        <f>IF(I16&gt;=3.5,"A",IF(I16&gt;=2.5,"B",IF(I16&gt;=1.5,"C","D")))</f>
        <v>C</v>
      </c>
      <c r="J10" s="63"/>
      <c r="K10" s="114" t="str">
        <f>IF(K16&gt;=3.5,"A",IF(K16&gt;=2.5,"B",IF(K16&gt;=1.5,"C","D")))</f>
        <v>C</v>
      </c>
      <c r="L10" s="128"/>
      <c r="M10" s="114" t="str">
        <f>IF(M16&gt;=3.5,"A",IF(M16&gt;=2.5,"B",IF(M16&gt;=1.5,"C","D")))</f>
        <v>C</v>
      </c>
      <c r="N10" s="128"/>
      <c r="O10" s="114" t="str">
        <f>IF(O16&gt;=3.5,"A",IF(O16&gt;=2.5,"B",IF(O16&gt;=1.5,"C","D")))</f>
        <v>C</v>
      </c>
      <c r="P10" s="179"/>
    </row>
    <row r="11" spans="1:18" ht="0.95" customHeight="1" x14ac:dyDescent="0.25">
      <c r="B11" s="66" t="s">
        <v>25</v>
      </c>
      <c r="C11" s="67">
        <f>IF(C5="A",4.2,IF(C5="B",2.5,IF(C5="C",2,1)))</f>
        <v>2</v>
      </c>
      <c r="D11" s="67"/>
      <c r="E11" s="67">
        <f>IF(E5="A",4.2,IF(E5="B",2.5,IF(E5="C",2,1)))</f>
        <v>4.2</v>
      </c>
      <c r="F11" s="67"/>
      <c r="G11" s="67">
        <f>IF(G5="A",4.2,IF(G5="B",2.5,IF(G5="C",2,1)))</f>
        <v>2</v>
      </c>
      <c r="I11" s="41">
        <f>IF(I5="A",4.2,IF(I5="B",2.5,IF(I5="C",2,1)))</f>
        <v>1</v>
      </c>
      <c r="K11" s="41">
        <f>IF(K5="A",4.2,IF(K5="B",2.5,IF(K5="C",2,1)))</f>
        <v>2</v>
      </c>
      <c r="M11" s="41">
        <f>IF(M5="A",4.2,IF(M5="B",2.5,IF(M5="C",2,1)))</f>
        <v>2</v>
      </c>
      <c r="O11" s="41">
        <f>IF(O5="A",4.2,IF(O5="B",2.5,IF(O5="C",2,1)))</f>
        <v>2</v>
      </c>
    </row>
    <row r="12" spans="1:18" ht="0.95" customHeight="1" x14ac:dyDescent="0.25">
      <c r="B12" s="66" t="s">
        <v>26</v>
      </c>
      <c r="C12" s="67">
        <f>IF(C6="A",4.2,IF(C6="B",2.5,IF(C6="C",2,1)))</f>
        <v>2</v>
      </c>
      <c r="D12" s="67"/>
      <c r="E12" s="67">
        <f>IF(E6="A",4.2,IF(E6="B",2.5,IF(E6="C",2,1)))</f>
        <v>2</v>
      </c>
      <c r="F12" s="67"/>
      <c r="G12" s="67">
        <f>IF(G6="A",4.2,IF(G6="B",2.5,IF(G6="C",2,1)))</f>
        <v>2</v>
      </c>
      <c r="I12" s="41">
        <f>IF(I6="A",4.2,IF(I6="B",2.5,IF(I6="C",2,1)))</f>
        <v>2</v>
      </c>
      <c r="K12" s="41">
        <f>IF(K6="A",4.2,IF(K6="B",2.5,IF(K6="C",2,1)))</f>
        <v>2</v>
      </c>
      <c r="M12" s="41">
        <f>IF(M6="A",4.2,IF(M6="B",2.5,IF(M6="C",2,1)))</f>
        <v>1</v>
      </c>
      <c r="O12" s="41">
        <f>IF(O6="A",4.2,IF(O6="B",2.5,IF(O6="C",2,1)))</f>
        <v>2</v>
      </c>
    </row>
    <row r="13" spans="1:18" ht="0.95" customHeight="1" x14ac:dyDescent="0.25">
      <c r="B13" s="66" t="s">
        <v>27</v>
      </c>
      <c r="C13" s="67">
        <f>IF(C7="A",4.2,IF(C7="B",2.5,IF(C7="C",2,1)))</f>
        <v>2.5</v>
      </c>
      <c r="D13" s="67"/>
      <c r="E13" s="67">
        <f>IF(E7="A",4.2,IF(E7="B",2.5,IF(E7="C",2,1)))</f>
        <v>2.5</v>
      </c>
      <c r="F13" s="67"/>
      <c r="G13" s="67">
        <f>IF(G7="A",4.2,IF(G7="B",2.5,IF(G7="C",2,1)))</f>
        <v>2</v>
      </c>
      <c r="I13" s="41">
        <f>IF(I7="A",4.2,IF(I7="B",2.5,IF(I7="C",2,1)))</f>
        <v>2</v>
      </c>
      <c r="K13" s="41">
        <f>IF(K7="A",4.2,IF(K7="B",2.5,IF(K7="C",2,1)))</f>
        <v>2.5</v>
      </c>
      <c r="M13" s="41">
        <f>IF(M7="A",4.2,IF(M7="B",2.5,IF(M7="C",2,1)))</f>
        <v>2</v>
      </c>
      <c r="O13" s="41">
        <f>IF(O7="A",4.2,IF(O7="B",2.5,IF(O7="C",2,1)))</f>
        <v>2</v>
      </c>
    </row>
    <row r="14" spans="1:18" ht="0.95" customHeight="1" x14ac:dyDescent="0.25">
      <c r="B14" s="66" t="s">
        <v>28</v>
      </c>
      <c r="C14" s="67">
        <f>IF(C8="A",4.2,IF(C8="B",2.5,IF(C8="C",2,1)))</f>
        <v>1</v>
      </c>
      <c r="D14" s="67"/>
      <c r="E14" s="67">
        <f>IF(E8="A",4.2,IF(E8="B",2.5,IF(E8="C",2,1)))</f>
        <v>2</v>
      </c>
      <c r="F14" s="67"/>
      <c r="G14" s="67">
        <f>IF(G8="A",4.2,IF(G8="B",2.5,IF(G8="C",2,1)))</f>
        <v>1</v>
      </c>
      <c r="I14" s="41">
        <f>IF(I8="A",4.2,IF(I8="B",2.5,IF(I8="C",2,1)))</f>
        <v>1</v>
      </c>
      <c r="K14" s="41">
        <f>IF(K8="A",4.2,IF(K8="B",2.5,IF(K8="C",2,1)))</f>
        <v>2.5</v>
      </c>
      <c r="M14" s="41">
        <f>IF(M8="A",4.2,IF(M8="B",2.5,IF(M8="C",2,1)))</f>
        <v>2.5</v>
      </c>
      <c r="O14" s="41">
        <f>IF(O8="A",4.2,IF(O8="B",2.5,IF(O8="C",2,1)))</f>
        <v>1</v>
      </c>
    </row>
    <row r="15" spans="1:18" ht="0.95" customHeight="1" x14ac:dyDescent="0.25">
      <c r="B15" s="66" t="s">
        <v>29</v>
      </c>
      <c r="C15" s="67">
        <f>IF(C9="A",4.2,IF(C9="B",2.5,IF(C9="C",2,1)))</f>
        <v>2</v>
      </c>
      <c r="D15" s="67"/>
      <c r="E15" s="67">
        <f>IF(E9="A",4.2,IF(E9="B",2.5,IF(E9="C",2,1)))</f>
        <v>2.5</v>
      </c>
      <c r="F15" s="67"/>
      <c r="G15" s="67">
        <f>IF(G9="A",4.2,IF(G9="B",2.5,IF(G9="C",2,1)))</f>
        <v>2.5</v>
      </c>
      <c r="I15" s="41">
        <f>IF(I9="A",4.2,IF(I9="B",2.5,IF(I9="C",2,1)))</f>
        <v>2</v>
      </c>
      <c r="K15" s="41">
        <f>IF(K9="A",4.2,IF(K9="B",2.5,IF(K9="C",2,1)))</f>
        <v>2.5</v>
      </c>
      <c r="M15" s="41">
        <f>IF(M9="A",4.2,IF(M9="B",2.5,IF(M9="C",2,1)))</f>
        <v>2</v>
      </c>
      <c r="O15" s="41">
        <f>IF(O9="A",4.2,IF(O9="B",2.5,IF(O9="C",2,1)))</f>
        <v>2</v>
      </c>
    </row>
    <row r="16" spans="1:18" ht="0.95" customHeight="1" x14ac:dyDescent="0.25">
      <c r="B16" s="66" t="s">
        <v>30</v>
      </c>
      <c r="C16" s="70">
        <f>AVERAGE(C11:C15)</f>
        <v>1.9</v>
      </c>
      <c r="D16" s="70"/>
      <c r="E16" s="70">
        <f t="shared" ref="E16:G16" si="5">AVERAGE(E11:E15)</f>
        <v>2.6399999999999997</v>
      </c>
      <c r="F16" s="70"/>
      <c r="G16" s="70">
        <f t="shared" si="5"/>
        <v>1.9</v>
      </c>
      <c r="H16" s="51"/>
      <c r="I16" s="52">
        <f t="shared" ref="I16" si="6">AVERAGE(I11:I15)</f>
        <v>1.6</v>
      </c>
      <c r="K16" s="52">
        <f t="shared" ref="K16:M16" si="7">AVERAGE(K11:K15)</f>
        <v>2.2999999999999998</v>
      </c>
      <c r="M16" s="52">
        <f t="shared" si="7"/>
        <v>1.9</v>
      </c>
      <c r="O16" s="52">
        <f t="shared" ref="O16" si="8">AVERAGE(O11:O15)</f>
        <v>1.8</v>
      </c>
    </row>
    <row r="17" spans="1:2" ht="15" customHeight="1" x14ac:dyDescent="0.25">
      <c r="A17" s="15" t="s">
        <v>13</v>
      </c>
      <c r="B17" s="16" t="s">
        <v>31</v>
      </c>
    </row>
    <row r="18" spans="1:2" x14ac:dyDescent="0.25">
      <c r="A18" s="17" t="s">
        <v>14</v>
      </c>
      <c r="B18" s="16" t="s">
        <v>33</v>
      </c>
    </row>
    <row r="19" spans="1:2" x14ac:dyDescent="0.25">
      <c r="A19" s="18" t="s">
        <v>15</v>
      </c>
      <c r="B19" s="16" t="s">
        <v>32</v>
      </c>
    </row>
    <row r="20" spans="1:2" x14ac:dyDescent="0.25">
      <c r="A20" s="19" t="s">
        <v>34</v>
      </c>
      <c r="B20" s="16" t="s">
        <v>35</v>
      </c>
    </row>
  </sheetData>
  <conditionalFormatting sqref="C5:C10">
    <cfRule type="cellIs" dxfId="79" priority="21" operator="equal">
      <formula>"A"</formula>
    </cfRule>
    <cfRule type="cellIs" dxfId="78" priority="22" operator="equal">
      <formula>"B"</formula>
    </cfRule>
    <cfRule type="cellIs" dxfId="77" priority="23" operator="equal">
      <formula>"C"</formula>
    </cfRule>
    <cfRule type="cellIs" dxfId="76" priority="24" operator="equal">
      <formula>"D"</formula>
    </cfRule>
  </conditionalFormatting>
  <conditionalFormatting sqref="E5:E10">
    <cfRule type="cellIs" dxfId="75" priority="25" operator="equal">
      <formula>"A"</formula>
    </cfRule>
    <cfRule type="cellIs" dxfId="74" priority="26" operator="equal">
      <formula>"D"</formula>
    </cfRule>
    <cfRule type="cellIs" dxfId="73" priority="27" operator="equal">
      <formula>"C"</formula>
    </cfRule>
    <cfRule type="cellIs" dxfId="72" priority="28" operator="equal">
      <formula>"B"</formula>
    </cfRule>
  </conditionalFormatting>
  <conditionalFormatting sqref="G5:G10">
    <cfRule type="cellIs" dxfId="71" priority="17" operator="equal">
      <formula>"A"</formula>
    </cfRule>
    <cfRule type="cellIs" dxfId="70" priority="18" operator="equal">
      <formula>"B"</formula>
    </cfRule>
    <cfRule type="cellIs" dxfId="69" priority="19" operator="equal">
      <formula>"C"</formula>
    </cfRule>
    <cfRule type="cellIs" dxfId="68" priority="20" operator="equal">
      <formula>"D"</formula>
    </cfRule>
  </conditionalFormatting>
  <conditionalFormatting sqref="I5:I10">
    <cfRule type="cellIs" dxfId="67" priority="13" operator="equal">
      <formula>"A"</formula>
    </cfRule>
    <cfRule type="cellIs" dxfId="66" priority="14" operator="equal">
      <formula>"B"</formula>
    </cfRule>
    <cfRule type="cellIs" dxfId="65" priority="15" operator="equal">
      <formula>"C"</formula>
    </cfRule>
    <cfRule type="cellIs" dxfId="64" priority="16" operator="equal">
      <formula>"D"</formula>
    </cfRule>
  </conditionalFormatting>
  <conditionalFormatting sqref="K5:K10">
    <cfRule type="cellIs" dxfId="63" priority="9" operator="equal">
      <formula>"A"</formula>
    </cfRule>
    <cfRule type="cellIs" dxfId="62" priority="10" operator="equal">
      <formula>"B"</formula>
    </cfRule>
    <cfRule type="cellIs" dxfId="61" priority="11" operator="equal">
      <formula>"C"</formula>
    </cfRule>
    <cfRule type="cellIs" dxfId="60" priority="12" operator="equal">
      <formula>"D"</formula>
    </cfRule>
  </conditionalFormatting>
  <conditionalFormatting sqref="M5:M10">
    <cfRule type="cellIs" dxfId="59" priority="5" operator="equal">
      <formula>"A"</formula>
    </cfRule>
    <cfRule type="cellIs" dxfId="58" priority="6" operator="equal">
      <formula>"B"</formula>
    </cfRule>
    <cfRule type="cellIs" dxfId="57" priority="7" operator="equal">
      <formula>"C"</formula>
    </cfRule>
    <cfRule type="cellIs" dxfId="56" priority="8" operator="equal">
      <formula>"D"</formula>
    </cfRule>
  </conditionalFormatting>
  <conditionalFormatting sqref="O5:O10">
    <cfRule type="cellIs" dxfId="55" priority="1" operator="equal">
      <formula>"A"</formula>
    </cfRule>
    <cfRule type="cellIs" dxfId="54" priority="2" operator="equal">
      <formula>"B"</formula>
    </cfRule>
    <cfRule type="cellIs" dxfId="53" priority="3" operator="equal">
      <formula>"C"</formula>
    </cfRule>
    <cfRule type="cellIs" dxfId="52" priority="4" operator="equal">
      <formula>"D"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B4" sqref="B4"/>
    </sheetView>
  </sheetViews>
  <sheetFormatPr defaultRowHeight="15" x14ac:dyDescent="0.25"/>
  <cols>
    <col min="1" max="1" width="4.28515625" customWidth="1"/>
    <col min="2" max="2" width="39.7109375" customWidth="1"/>
    <col min="3" max="3" width="8.7109375" customWidth="1"/>
    <col min="4" max="4" width="0.140625" customWidth="1"/>
    <col min="5" max="5" width="8.7109375" customWidth="1"/>
    <col min="6" max="6" width="0.140625" customWidth="1"/>
    <col min="7" max="7" width="8.7109375" customWidth="1"/>
    <col min="8" max="8" width="0.140625" customWidth="1"/>
    <col min="9" max="9" width="8.7109375" customWidth="1"/>
    <col min="10" max="10" width="0.140625" customWidth="1"/>
    <col min="11" max="11" width="8.7109375" customWidth="1"/>
    <col min="12" max="12" width="0.140625" customWidth="1"/>
    <col min="13" max="13" width="8.7109375" customWidth="1"/>
    <col min="14" max="14" width="0.140625" customWidth="1"/>
    <col min="15" max="15" width="8.7109375" customWidth="1"/>
    <col min="16" max="18" width="0.140625" customWidth="1"/>
    <col min="19" max="19" width="8.7109375" customWidth="1"/>
  </cols>
  <sheetData>
    <row r="1" spans="1:18" ht="18" customHeight="1" x14ac:dyDescent="0.25">
      <c r="A1" s="98" t="s">
        <v>74</v>
      </c>
    </row>
    <row r="2" spans="1:18" ht="18" customHeight="1" x14ac:dyDescent="0.25">
      <c r="A2" s="3"/>
      <c r="B2" s="13" t="s">
        <v>1</v>
      </c>
      <c r="C2" s="102">
        <v>50060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customHeight="1" thickBot="1" x14ac:dyDescent="0.3">
      <c r="A3" s="101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22.5" customHeight="1" thickBot="1" x14ac:dyDescent="0.3">
      <c r="A4" s="56" t="s">
        <v>0</v>
      </c>
      <c r="B4" s="118" t="s">
        <v>76</v>
      </c>
      <c r="C4" s="121" t="s">
        <v>16</v>
      </c>
      <c r="D4" s="57"/>
      <c r="E4" s="58" t="s">
        <v>17</v>
      </c>
      <c r="F4" s="59"/>
      <c r="G4" s="58" t="s">
        <v>18</v>
      </c>
      <c r="H4" s="59"/>
      <c r="I4" s="76" t="s">
        <v>68</v>
      </c>
      <c r="J4" s="107"/>
      <c r="K4" s="110" t="s">
        <v>77</v>
      </c>
      <c r="L4" s="116"/>
      <c r="M4" s="110" t="s">
        <v>78</v>
      </c>
      <c r="N4" s="116"/>
      <c r="O4" s="110" t="s">
        <v>107</v>
      </c>
      <c r="P4" s="303"/>
    </row>
    <row r="5" spans="1:18" ht="22.5" customHeight="1" x14ac:dyDescent="0.25">
      <c r="A5" s="34">
        <v>1</v>
      </c>
      <c r="B5" s="103" t="s">
        <v>49</v>
      </c>
      <c r="C5" s="132" t="s">
        <v>34</v>
      </c>
      <c r="D5" s="129">
        <f>IF(C5="A",5,IF(C5="B",4,IF(C5="C",3,2)))</f>
        <v>2</v>
      </c>
      <c r="E5" s="33" t="s">
        <v>13</v>
      </c>
      <c r="F5" s="78">
        <f>IF(E5="A",5,IF(E5="B",4,IF(E5="C",3,2)))</f>
        <v>5</v>
      </c>
      <c r="G5" s="33" t="s">
        <v>13</v>
      </c>
      <c r="H5" s="23">
        <f>IF(G5="A",5,IF(G5="B",4,IF(G5="C",3,2)))</f>
        <v>5</v>
      </c>
      <c r="I5" s="33" t="s">
        <v>13</v>
      </c>
      <c r="J5" s="103">
        <f>IF(I5="A",5,IF(I5="B",4,IF(I5="C",3,2)))</f>
        <v>5</v>
      </c>
      <c r="K5" s="33" t="s">
        <v>13</v>
      </c>
      <c r="L5" s="103">
        <f>IF(K5="A",5,IF(K5="B",4,IF(K5="C",3,2)))</f>
        <v>5</v>
      </c>
      <c r="M5" s="33" t="s">
        <v>13</v>
      </c>
      <c r="N5" s="103">
        <f>IF(M5="A",5,IF(M5="B",4,IF(M5="C",3,2)))</f>
        <v>5</v>
      </c>
      <c r="O5" s="33" t="s">
        <v>13</v>
      </c>
      <c r="P5" s="23">
        <f>IF(O5="A",5,IF(O5="B",4,IF(O5="C",3,2)))</f>
        <v>5</v>
      </c>
      <c r="Q5">
        <v>4</v>
      </c>
      <c r="R5">
        <v>3</v>
      </c>
    </row>
    <row r="6" spans="1:18" ht="22.5" customHeight="1" x14ac:dyDescent="0.25">
      <c r="A6" s="1">
        <v>2</v>
      </c>
      <c r="B6" s="104" t="s">
        <v>65</v>
      </c>
      <c r="C6" s="133" t="s">
        <v>34</v>
      </c>
      <c r="D6" s="130">
        <f t="shared" ref="D6:F9" si="0">IF(C6="A",5,IF(C6="B",4,IF(C6="C",3,2)))</f>
        <v>2</v>
      </c>
      <c r="E6" s="5" t="s">
        <v>13</v>
      </c>
      <c r="F6" s="79">
        <f t="shared" si="0"/>
        <v>5</v>
      </c>
      <c r="G6" s="4" t="s">
        <v>13</v>
      </c>
      <c r="H6" s="2">
        <f t="shared" ref="H6:H9" si="1">IF(G6="A",5,IF(G6="B",4,IF(G6="C",3,2)))</f>
        <v>5</v>
      </c>
      <c r="I6" s="4" t="s">
        <v>13</v>
      </c>
      <c r="J6" s="104">
        <f t="shared" ref="J6:N9" si="2">IF(I6="A",5,IF(I6="B",4,IF(I6="C",3,2)))</f>
        <v>5</v>
      </c>
      <c r="K6" s="4" t="s">
        <v>13</v>
      </c>
      <c r="L6" s="104">
        <f t="shared" si="2"/>
        <v>5</v>
      </c>
      <c r="M6" s="4" t="s">
        <v>13</v>
      </c>
      <c r="N6" s="104">
        <f t="shared" si="2"/>
        <v>5</v>
      </c>
      <c r="O6" s="4" t="s">
        <v>13</v>
      </c>
      <c r="P6" s="2">
        <f t="shared" ref="P6:P9" si="3">IF(O6="A",5,IF(O6="B",4,IF(O6="C",3,2)))</f>
        <v>5</v>
      </c>
      <c r="Q6">
        <v>4</v>
      </c>
      <c r="R6">
        <v>3</v>
      </c>
    </row>
    <row r="7" spans="1:18" ht="22.5" customHeight="1" x14ac:dyDescent="0.25">
      <c r="A7" s="1">
        <v>3</v>
      </c>
      <c r="B7" s="104" t="s">
        <v>66</v>
      </c>
      <c r="C7" s="133" t="s">
        <v>34</v>
      </c>
      <c r="D7" s="130">
        <f t="shared" si="0"/>
        <v>2</v>
      </c>
      <c r="E7" s="5" t="s">
        <v>34</v>
      </c>
      <c r="F7" s="79">
        <f t="shared" si="0"/>
        <v>2</v>
      </c>
      <c r="G7" s="4" t="s">
        <v>34</v>
      </c>
      <c r="H7" s="2">
        <f t="shared" si="1"/>
        <v>2</v>
      </c>
      <c r="I7" s="4" t="s">
        <v>13</v>
      </c>
      <c r="J7" s="104">
        <f t="shared" si="2"/>
        <v>5</v>
      </c>
      <c r="K7" s="4" t="s">
        <v>34</v>
      </c>
      <c r="L7" s="104">
        <f t="shared" si="2"/>
        <v>2</v>
      </c>
      <c r="M7" s="4" t="s">
        <v>34</v>
      </c>
      <c r="N7" s="104">
        <f t="shared" si="2"/>
        <v>2</v>
      </c>
      <c r="O7" s="4" t="s">
        <v>34</v>
      </c>
      <c r="P7" s="2">
        <f t="shared" si="3"/>
        <v>2</v>
      </c>
      <c r="Q7">
        <v>4</v>
      </c>
      <c r="R7">
        <v>3</v>
      </c>
    </row>
    <row r="8" spans="1:18" ht="22.5" customHeight="1" x14ac:dyDescent="0.25">
      <c r="A8" s="1">
        <v>4</v>
      </c>
      <c r="B8" s="104" t="s">
        <v>50</v>
      </c>
      <c r="C8" s="133" t="s">
        <v>34</v>
      </c>
      <c r="D8" s="130">
        <f t="shared" si="0"/>
        <v>2</v>
      </c>
      <c r="E8" s="6" t="s">
        <v>34</v>
      </c>
      <c r="F8" s="79">
        <f t="shared" ref="F8:F9" si="4">IF(E8="A",5,IF(E8="B",4,IF(E8="C",3,2)))</f>
        <v>2</v>
      </c>
      <c r="G8" s="4" t="s">
        <v>34</v>
      </c>
      <c r="H8" s="2">
        <f t="shared" si="1"/>
        <v>2</v>
      </c>
      <c r="I8" s="4" t="s">
        <v>34</v>
      </c>
      <c r="J8" s="104">
        <f t="shared" si="2"/>
        <v>2</v>
      </c>
      <c r="K8" s="4" t="s">
        <v>34</v>
      </c>
      <c r="L8" s="104">
        <f t="shared" si="2"/>
        <v>2</v>
      </c>
      <c r="M8" s="4" t="s">
        <v>34</v>
      </c>
      <c r="N8" s="104">
        <f t="shared" si="2"/>
        <v>2</v>
      </c>
      <c r="O8" s="4" t="s">
        <v>34</v>
      </c>
      <c r="P8" s="2">
        <f t="shared" si="3"/>
        <v>2</v>
      </c>
      <c r="Q8">
        <v>4</v>
      </c>
      <c r="R8">
        <v>3</v>
      </c>
    </row>
    <row r="9" spans="1:18" ht="22.5" customHeight="1" thickBot="1" x14ac:dyDescent="0.3">
      <c r="A9" s="1">
        <v>5</v>
      </c>
      <c r="B9" s="104" t="s">
        <v>51</v>
      </c>
      <c r="C9" s="134" t="s">
        <v>34</v>
      </c>
      <c r="D9" s="131">
        <f t="shared" si="0"/>
        <v>2</v>
      </c>
      <c r="E9" s="77" t="s">
        <v>34</v>
      </c>
      <c r="F9" s="80">
        <f t="shared" si="4"/>
        <v>2</v>
      </c>
      <c r="G9" s="20" t="s">
        <v>34</v>
      </c>
      <c r="H9" s="8">
        <f t="shared" si="1"/>
        <v>2</v>
      </c>
      <c r="I9" s="20" t="s">
        <v>34</v>
      </c>
      <c r="J9" s="105">
        <f t="shared" si="2"/>
        <v>2</v>
      </c>
      <c r="K9" s="20" t="s">
        <v>34</v>
      </c>
      <c r="L9" s="105">
        <f t="shared" si="2"/>
        <v>2</v>
      </c>
      <c r="M9" s="20" t="s">
        <v>34</v>
      </c>
      <c r="N9" s="105">
        <f t="shared" si="2"/>
        <v>2</v>
      </c>
      <c r="O9" s="20" t="s">
        <v>34</v>
      </c>
      <c r="P9" s="8">
        <f t="shared" si="3"/>
        <v>2</v>
      </c>
      <c r="Q9">
        <v>4</v>
      </c>
      <c r="R9">
        <v>3</v>
      </c>
    </row>
    <row r="10" spans="1:18" ht="21.95" customHeight="1" thickBot="1" x14ac:dyDescent="0.3">
      <c r="B10" s="11" t="s">
        <v>24</v>
      </c>
      <c r="C10" s="114" t="str">
        <f>IF(C16&gt;=3.5,"A",IF(C16&gt;=2.5,"B",IF(C16&gt;=1.5,"C","D")))</f>
        <v>D</v>
      </c>
      <c r="D10" s="60"/>
      <c r="E10" s="114" t="str">
        <f>IF(E16&gt;=3.5,"A",IF(E16&gt;=2.5,"B",IF(E16&gt;=1.5,"C","D")))</f>
        <v>C</v>
      </c>
      <c r="F10" s="61"/>
      <c r="G10" s="114" t="str">
        <f>IF(G16&gt;=3.5,"A",IF(G16&gt;=2.5,"B",IF(G16&gt;=1.5,"C","D")))</f>
        <v>C</v>
      </c>
      <c r="H10" s="62"/>
      <c r="I10" s="114" t="str">
        <f>IF(I16&gt;=3.5,"A",IF(I16&gt;=2.5,"B",IF(I16&gt;=1.5,"C","D")))</f>
        <v>B</v>
      </c>
      <c r="J10" s="63"/>
      <c r="K10" s="114" t="str">
        <f>IF(K16&gt;=3.5,"A",IF(K16&gt;=2.5,"B",IF(K16&gt;=1.5,"C","D")))</f>
        <v>C</v>
      </c>
      <c r="L10" s="128"/>
      <c r="M10" s="114" t="str">
        <f>IF(M16&gt;=3.5,"A",IF(M16&gt;=2.5,"B",IF(M16&gt;=1.5,"C","D")))</f>
        <v>C</v>
      </c>
      <c r="N10" s="128"/>
      <c r="O10" s="114" t="str">
        <f>IF(O16&gt;=3.5,"A",IF(O16&gt;=2.5,"B",IF(O16&gt;=1.5,"C","D")))</f>
        <v>C</v>
      </c>
      <c r="P10" s="179"/>
    </row>
    <row r="11" spans="1:18" ht="0.95" customHeight="1" x14ac:dyDescent="0.25">
      <c r="B11" s="10" t="s">
        <v>25</v>
      </c>
      <c r="C11" s="38">
        <f>IF(C5="A",4.2,IF(C5="B",2.5,IF(C5="C",2,1)))</f>
        <v>1</v>
      </c>
      <c r="D11" s="38"/>
      <c r="E11" s="38">
        <f>IF(E5="A",4.2,IF(E5="B",2.5,IF(E5="C",2,1)))</f>
        <v>4.2</v>
      </c>
      <c r="F11" s="38"/>
      <c r="G11" s="38">
        <f>IF(G5="A",4.2,IF(G5="B",2.5,IF(G5="C",2,1)))</f>
        <v>4.2</v>
      </c>
      <c r="I11" s="41">
        <f>IF(I5="A",4.2,IF(I5="B",2.5,IF(I5="C",2,1)))</f>
        <v>4.2</v>
      </c>
      <c r="K11" s="38">
        <f>IF(K5="A",4.2,IF(K5="B",2.5,IF(K5="C",2,1)))</f>
        <v>4.2</v>
      </c>
      <c r="M11" s="41">
        <f>IF(M5="A",4.2,IF(M5="B",2.5,IF(M5="C",2,1)))</f>
        <v>4.2</v>
      </c>
      <c r="O11" s="41">
        <f>IF(O5="A",4.2,IF(O5="B",2.5,IF(O5="C",2,1)))</f>
        <v>4.2</v>
      </c>
    </row>
    <row r="12" spans="1:18" ht="0.95" customHeight="1" x14ac:dyDescent="0.25">
      <c r="B12" s="10" t="s">
        <v>26</v>
      </c>
      <c r="C12" s="38">
        <f>IF(C6="A",4.2,IF(C6="B",2.5,IF(C6="C",2,1)))</f>
        <v>1</v>
      </c>
      <c r="D12" s="38"/>
      <c r="E12" s="38">
        <f>IF(E6="A",4.2,IF(E6="B",2.5,IF(E6="C",2,1)))</f>
        <v>4.2</v>
      </c>
      <c r="F12" s="38"/>
      <c r="G12" s="38">
        <f>IF(G6="A",4.2,IF(G6="B",2.5,IF(G6="C",2,1)))</f>
        <v>4.2</v>
      </c>
      <c r="I12" s="41">
        <f>IF(I6="A",4.2,IF(I6="B",2.5,IF(I6="C",2,1)))</f>
        <v>4.2</v>
      </c>
      <c r="K12" s="38">
        <f>IF(K6="A",4.2,IF(K6="B",2.5,IF(K6="C",2,1)))</f>
        <v>4.2</v>
      </c>
      <c r="M12" s="41">
        <f>IF(M6="A",4.2,IF(M6="B",2.5,IF(M6="C",2,1)))</f>
        <v>4.2</v>
      </c>
      <c r="O12" s="41">
        <f>IF(O6="A",4.2,IF(O6="B",2.5,IF(O6="C",2,1)))</f>
        <v>4.2</v>
      </c>
    </row>
    <row r="13" spans="1:18" ht="0.95" customHeight="1" x14ac:dyDescent="0.25">
      <c r="B13" s="10" t="s">
        <v>27</v>
      </c>
      <c r="C13" s="39">
        <f>IF(C7="A",4.2,IF(C7="B",2.5,IF(C7="C",2,1)))</f>
        <v>1</v>
      </c>
      <c r="D13" s="39"/>
      <c r="E13" s="39">
        <f>IF(E7="A",4.2,IF(E7="B",2.5,IF(E7="C",2,1)))</f>
        <v>1</v>
      </c>
      <c r="F13" s="38"/>
      <c r="G13" s="38">
        <f>IF(G7="A",4.2,IF(G7="B",2.5,IF(G7="C",2,1)))</f>
        <v>1</v>
      </c>
      <c r="I13" s="41">
        <f>IF(I7="A",4.2,IF(I7="B",2.5,IF(I7="C",2,1)))</f>
        <v>4.2</v>
      </c>
      <c r="K13" s="38">
        <f>IF(K7="A",4.2,IF(K7="B",2.5,IF(K7="C",2,1)))</f>
        <v>1</v>
      </c>
      <c r="M13" s="41">
        <f>IF(M7="A",4.2,IF(M7="B",2.5,IF(M7="C",2,1)))</f>
        <v>1</v>
      </c>
      <c r="O13" s="41">
        <f>IF(O7="A",4.2,IF(O7="B",2.5,IF(O7="C",2,1)))</f>
        <v>1</v>
      </c>
    </row>
    <row r="14" spans="1:18" ht="0.95" customHeight="1" x14ac:dyDescent="0.25">
      <c r="B14" s="10" t="s">
        <v>28</v>
      </c>
      <c r="C14" s="38">
        <f>IF(C8="A",4.2,IF(C8="B",2.5,IF(C8="C",2,1)))</f>
        <v>1</v>
      </c>
      <c r="D14" s="38"/>
      <c r="E14" s="38">
        <f>IF(E8="A",4.2,IF(E8="B",2.5,IF(E8="C",2,1)))</f>
        <v>1</v>
      </c>
      <c r="F14" s="38"/>
      <c r="G14" s="38">
        <f>IF(G8="A",4.2,IF(G8="B",2.5,IF(G8="C",2,1)))</f>
        <v>1</v>
      </c>
      <c r="I14" s="41">
        <f>IF(I8="A",4.2,IF(I8="B",2.5,IF(I8="C",2,1)))</f>
        <v>1</v>
      </c>
      <c r="K14" s="38">
        <f>IF(K8="A",4.2,IF(K8="B",2.5,IF(K8="C",2,1)))</f>
        <v>1</v>
      </c>
      <c r="M14" s="41">
        <f>IF(M8="A",4.2,IF(M8="B",2.5,IF(M8="C",2,1)))</f>
        <v>1</v>
      </c>
      <c r="O14" s="41">
        <f>IF(O8="A",4.2,IF(O8="B",2.5,IF(O8="C",2,1)))</f>
        <v>1</v>
      </c>
    </row>
    <row r="15" spans="1:18" ht="0.95" customHeight="1" x14ac:dyDescent="0.25">
      <c r="B15" s="10" t="s">
        <v>29</v>
      </c>
      <c r="C15" s="38">
        <f>IF(C9="A",4.2,IF(C9="B",2.5,IF(C9="C",2,1)))</f>
        <v>1</v>
      </c>
      <c r="D15" s="38"/>
      <c r="E15" s="38">
        <f>IF(E9="A",4.2,IF(E9="B",2.5,IF(E9="C",2,1)))</f>
        <v>1</v>
      </c>
      <c r="F15" s="38"/>
      <c r="G15" s="38">
        <f>IF(G9="A",4.2,IF(G9="B",2.5,IF(G9="C",2,1)))</f>
        <v>1</v>
      </c>
      <c r="I15" s="41">
        <f>IF(I9="A",4.2,IF(I9="B",2.5,IF(I9="C",2,1)))</f>
        <v>1</v>
      </c>
      <c r="K15" s="38">
        <f>IF(K9="A",4.2,IF(K9="B",2.5,IF(K9="C",2,1)))</f>
        <v>1</v>
      </c>
      <c r="M15" s="41">
        <f>IF(M9="A",4.2,IF(M9="B",2.5,IF(M9="C",2,1)))</f>
        <v>1</v>
      </c>
      <c r="O15" s="41">
        <f>IF(O9="A",4.2,IF(O9="B",2.5,IF(O9="C",2,1)))</f>
        <v>1</v>
      </c>
    </row>
    <row r="16" spans="1:18" ht="0.95" customHeight="1" x14ac:dyDescent="0.25">
      <c r="B16" s="10" t="s">
        <v>30</v>
      </c>
      <c r="C16" s="40">
        <f>AVERAGE(C11:C15)</f>
        <v>1</v>
      </c>
      <c r="D16" s="9"/>
      <c r="E16" s="40">
        <f>AVERAGE(E11:E15)</f>
        <v>2.2800000000000002</v>
      </c>
      <c r="F16" s="40"/>
      <c r="G16" s="40">
        <f>AVERAGE(G11:G15)</f>
        <v>2.2800000000000002</v>
      </c>
      <c r="I16" s="52">
        <f>AVERAGE(I11:I15)</f>
        <v>2.9200000000000004</v>
      </c>
      <c r="K16" s="40">
        <f>AVERAGE(K11:K15)</f>
        <v>2.2800000000000002</v>
      </c>
      <c r="M16" s="52">
        <f>AVERAGE(M11:M15)</f>
        <v>2.2800000000000002</v>
      </c>
      <c r="O16" s="52">
        <f>AVERAGE(O11:O15)</f>
        <v>2.2800000000000002</v>
      </c>
    </row>
    <row r="17" spans="1:2" ht="15" customHeight="1" x14ac:dyDescent="0.25">
      <c r="A17" s="15" t="s">
        <v>13</v>
      </c>
      <c r="B17" s="16" t="s">
        <v>31</v>
      </c>
    </row>
    <row r="18" spans="1:2" x14ac:dyDescent="0.25">
      <c r="A18" s="17" t="s">
        <v>14</v>
      </c>
      <c r="B18" s="16" t="s">
        <v>33</v>
      </c>
    </row>
    <row r="19" spans="1:2" x14ac:dyDescent="0.25">
      <c r="A19" s="18" t="s">
        <v>15</v>
      </c>
      <c r="B19" s="16" t="s">
        <v>32</v>
      </c>
    </row>
    <row r="20" spans="1:2" x14ac:dyDescent="0.25">
      <c r="A20" s="19" t="s">
        <v>34</v>
      </c>
      <c r="B20" s="16" t="s">
        <v>35</v>
      </c>
    </row>
  </sheetData>
  <conditionalFormatting sqref="C5:C10 G5:G10">
    <cfRule type="cellIs" dxfId="51" priority="21" operator="equal">
      <formula>"A"</formula>
    </cfRule>
    <cfRule type="cellIs" dxfId="50" priority="22" operator="equal">
      <formula>"B"</formula>
    </cfRule>
    <cfRule type="cellIs" dxfId="49" priority="23" operator="equal">
      <formula>"C"</formula>
    </cfRule>
    <cfRule type="cellIs" dxfId="48" priority="24" operator="equal">
      <formula>"D"</formula>
    </cfRule>
  </conditionalFormatting>
  <conditionalFormatting sqref="E5:E10">
    <cfRule type="cellIs" dxfId="47" priority="25" operator="equal">
      <formula>"A"</formula>
    </cfRule>
    <cfRule type="cellIs" dxfId="46" priority="26" operator="equal">
      <formula>"D"</formula>
    </cfRule>
    <cfRule type="cellIs" dxfId="45" priority="27" operator="equal">
      <formula>"C"</formula>
    </cfRule>
    <cfRule type="cellIs" dxfId="44" priority="28" operator="equal">
      <formula>"B"</formula>
    </cfRule>
  </conditionalFormatting>
  <conditionalFormatting sqref="I5:I10">
    <cfRule type="cellIs" dxfId="43" priority="13" operator="equal">
      <formula>"A"</formula>
    </cfRule>
    <cfRule type="cellIs" dxfId="42" priority="14" operator="equal">
      <formula>"B"</formula>
    </cfRule>
    <cfRule type="cellIs" dxfId="41" priority="15" operator="equal">
      <formula>"C"</formula>
    </cfRule>
    <cfRule type="cellIs" dxfId="40" priority="16" operator="equal">
      <formula>"D"</formula>
    </cfRule>
  </conditionalFormatting>
  <conditionalFormatting sqref="K5:K10">
    <cfRule type="cellIs" dxfId="39" priority="9" operator="equal">
      <formula>"A"</formula>
    </cfRule>
    <cfRule type="cellIs" dxfId="38" priority="10" operator="equal">
      <formula>"B"</formula>
    </cfRule>
    <cfRule type="cellIs" dxfId="37" priority="11" operator="equal">
      <formula>"C"</formula>
    </cfRule>
    <cfRule type="cellIs" dxfId="36" priority="12" operator="equal">
      <formula>"D"</formula>
    </cfRule>
  </conditionalFormatting>
  <conditionalFormatting sqref="M5:M10">
    <cfRule type="cellIs" dxfId="35" priority="5" operator="equal">
      <formula>"A"</formula>
    </cfRule>
    <cfRule type="cellIs" dxfId="34" priority="6" operator="equal">
      <formula>"B"</formula>
    </cfRule>
    <cfRule type="cellIs" dxfId="33" priority="7" operator="equal">
      <formula>"C"</formula>
    </cfRule>
    <cfRule type="cellIs" dxfId="32" priority="8" operator="equal">
      <formula>"D"</formula>
    </cfRule>
  </conditionalFormatting>
  <conditionalFormatting sqref="O5:O10">
    <cfRule type="cellIs" dxfId="31" priority="1" operator="equal">
      <formula>"A"</formula>
    </cfRule>
    <cfRule type="cellIs" dxfId="30" priority="2" operator="equal">
      <formula>"B"</formula>
    </cfRule>
    <cfRule type="cellIs" dxfId="29" priority="3" operator="equal">
      <formula>"C"</formula>
    </cfRule>
    <cfRule type="cellIs" dxfId="28" priority="4" operator="equal">
      <formula>"D"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B4" sqref="B4"/>
    </sheetView>
  </sheetViews>
  <sheetFormatPr defaultRowHeight="15" x14ac:dyDescent="0.25"/>
  <cols>
    <col min="1" max="1" width="4.28515625" customWidth="1"/>
    <col min="2" max="2" width="43.140625" customWidth="1"/>
    <col min="3" max="3" width="8.7109375" customWidth="1"/>
    <col min="4" max="4" width="0.140625" customWidth="1"/>
    <col min="5" max="5" width="8.7109375" customWidth="1"/>
    <col min="6" max="6" width="0.140625" customWidth="1"/>
    <col min="7" max="7" width="8.7109375" customWidth="1"/>
    <col min="8" max="8" width="0.140625" customWidth="1"/>
    <col min="9" max="9" width="8.7109375" customWidth="1"/>
    <col min="10" max="10" width="0.140625" customWidth="1"/>
    <col min="11" max="11" width="8.7109375" customWidth="1"/>
    <col min="12" max="12" width="0.140625" customWidth="1"/>
    <col min="13" max="13" width="8.7109375" customWidth="1"/>
    <col min="14" max="14" width="0.140625" customWidth="1"/>
    <col min="15" max="15" width="8.7109375" customWidth="1"/>
    <col min="16" max="18" width="0.140625" customWidth="1"/>
    <col min="19" max="19" width="8.7109375" customWidth="1"/>
  </cols>
  <sheetData>
    <row r="1" spans="1:18" ht="18" customHeight="1" x14ac:dyDescent="0.25">
      <c r="A1" s="329" t="s">
        <v>67</v>
      </c>
      <c r="B1" s="329"/>
      <c r="C1" s="329"/>
    </row>
    <row r="2" spans="1:18" ht="18" customHeight="1" x14ac:dyDescent="0.25">
      <c r="A2" s="3"/>
      <c r="B2" s="13" t="s">
        <v>1</v>
      </c>
      <c r="C2" s="102">
        <v>50060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ht="18" customHeight="1" thickBot="1" x14ac:dyDescent="0.3">
      <c r="A3" s="101" t="s">
        <v>75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8" ht="18" customHeight="1" thickBot="1" x14ac:dyDescent="0.3">
      <c r="A4" s="56" t="s">
        <v>0</v>
      </c>
      <c r="B4" s="118" t="s">
        <v>12</v>
      </c>
      <c r="C4" s="121" t="s">
        <v>16</v>
      </c>
      <c r="D4" s="57"/>
      <c r="E4" s="58" t="s">
        <v>17</v>
      </c>
      <c r="F4" s="59"/>
      <c r="G4" s="58" t="s">
        <v>18</v>
      </c>
      <c r="H4" s="59"/>
      <c r="I4" s="76" t="s">
        <v>68</v>
      </c>
      <c r="J4" s="107"/>
      <c r="K4" s="110" t="s">
        <v>77</v>
      </c>
      <c r="L4" s="116"/>
      <c r="M4" s="110" t="s">
        <v>78</v>
      </c>
      <c r="N4" s="116"/>
      <c r="O4" s="110" t="s">
        <v>107</v>
      </c>
      <c r="P4" s="303"/>
      <c r="Q4" s="3"/>
      <c r="R4" s="3"/>
    </row>
    <row r="5" spans="1:18" ht="18" customHeight="1" x14ac:dyDescent="0.25">
      <c r="A5" s="30">
        <v>1</v>
      </c>
      <c r="B5" s="103" t="s">
        <v>52</v>
      </c>
      <c r="C5" s="122" t="s">
        <v>14</v>
      </c>
      <c r="D5" s="45">
        <f>IF(C5="A",5,IF(C5="B",4,IF(C5="C",3,2)))</f>
        <v>4</v>
      </c>
      <c r="E5" s="87" t="s">
        <v>15</v>
      </c>
      <c r="F5" s="72">
        <f>IF(E5="A",5,IF(E5="B",4,IF(E5="C",3,2)))</f>
        <v>3</v>
      </c>
      <c r="G5" s="90" t="s">
        <v>15</v>
      </c>
      <c r="H5" s="45">
        <f>IF(G5="A",5,IF(G5="B",4,IF(G5="C",3,2)))</f>
        <v>3</v>
      </c>
      <c r="I5" s="90" t="s">
        <v>15</v>
      </c>
      <c r="J5" s="108">
        <f>IF(I5="A",5,IF(I5="B",4,IF(I5="C",3,2)))</f>
        <v>3</v>
      </c>
      <c r="K5" s="90" t="s">
        <v>14</v>
      </c>
      <c r="L5" s="108">
        <f>IF(K5="A",5,IF(K5="B",4,IF(K5="C",3,2)))</f>
        <v>4</v>
      </c>
      <c r="M5" s="90" t="s">
        <v>14</v>
      </c>
      <c r="N5" s="108">
        <f>IF(M5="A",5,IF(M5="B",4,IF(M5="C",3,2)))</f>
        <v>4</v>
      </c>
      <c r="O5" s="90" t="s">
        <v>14</v>
      </c>
      <c r="P5" s="23">
        <f>IF(O5="A",5,IF(O5="B",4,IF(O5="C",3,2)))</f>
        <v>4</v>
      </c>
      <c r="Q5" s="3">
        <v>4</v>
      </c>
      <c r="R5" s="3">
        <v>3</v>
      </c>
    </row>
    <row r="6" spans="1:18" ht="18" customHeight="1" x14ac:dyDescent="0.25">
      <c r="A6" s="27">
        <v>2</v>
      </c>
      <c r="B6" s="104" t="s">
        <v>53</v>
      </c>
      <c r="C6" s="123" t="s">
        <v>14</v>
      </c>
      <c r="D6" s="22">
        <f t="shared" ref="D6:D14" si="0">IF(C6="A",5,IF(C6="B",4,IF(C6="C",3,2)))</f>
        <v>4</v>
      </c>
      <c r="E6" s="88" t="s">
        <v>13</v>
      </c>
      <c r="F6" s="73">
        <f t="shared" ref="F6:F14" si="1">IF(E6="A",5,IF(E6="B",4,IF(E6="C",3,2)))</f>
        <v>5</v>
      </c>
      <c r="G6" s="88" t="s">
        <v>14</v>
      </c>
      <c r="H6" s="22">
        <f t="shared" ref="H6:H14" si="2">IF(G6="A",5,IF(G6="B",4,IF(G6="C",3,2)))</f>
        <v>4</v>
      </c>
      <c r="I6" s="88" t="s">
        <v>14</v>
      </c>
      <c r="J6" s="109">
        <f t="shared" ref="J6:N14" si="3">IF(I6="A",5,IF(I6="B",4,IF(I6="C",3,2)))</f>
        <v>4</v>
      </c>
      <c r="K6" s="88" t="s">
        <v>13</v>
      </c>
      <c r="L6" s="109">
        <f t="shared" si="3"/>
        <v>5</v>
      </c>
      <c r="M6" s="88" t="s">
        <v>14</v>
      </c>
      <c r="N6" s="109">
        <f t="shared" si="3"/>
        <v>4</v>
      </c>
      <c r="O6" s="88" t="s">
        <v>14</v>
      </c>
      <c r="P6" s="2">
        <f t="shared" ref="P6:P14" si="4">IF(O6="A",5,IF(O6="B",4,IF(O6="C",3,2)))</f>
        <v>4</v>
      </c>
      <c r="Q6" s="3">
        <v>4</v>
      </c>
      <c r="R6" s="3">
        <v>3</v>
      </c>
    </row>
    <row r="7" spans="1:18" ht="18" customHeight="1" x14ac:dyDescent="0.25">
      <c r="A7" s="27">
        <v>3</v>
      </c>
      <c r="B7" s="104" t="s">
        <v>54</v>
      </c>
      <c r="C7" s="123" t="s">
        <v>14</v>
      </c>
      <c r="D7" s="22">
        <f t="shared" si="0"/>
        <v>4</v>
      </c>
      <c r="E7" s="88" t="s">
        <v>15</v>
      </c>
      <c r="F7" s="73">
        <f t="shared" si="1"/>
        <v>3</v>
      </c>
      <c r="G7" s="88" t="s">
        <v>15</v>
      </c>
      <c r="H7" s="22">
        <f t="shared" si="2"/>
        <v>3</v>
      </c>
      <c r="I7" s="88" t="s">
        <v>15</v>
      </c>
      <c r="J7" s="109">
        <f t="shared" si="3"/>
        <v>3</v>
      </c>
      <c r="K7" s="88" t="s">
        <v>15</v>
      </c>
      <c r="L7" s="109">
        <f t="shared" si="3"/>
        <v>3</v>
      </c>
      <c r="M7" s="88" t="s">
        <v>34</v>
      </c>
      <c r="N7" s="109">
        <f t="shared" si="3"/>
        <v>2</v>
      </c>
      <c r="O7" s="88" t="s">
        <v>34</v>
      </c>
      <c r="P7" s="2">
        <f t="shared" si="4"/>
        <v>2</v>
      </c>
      <c r="Q7" s="3">
        <v>4</v>
      </c>
      <c r="R7" s="3">
        <v>3</v>
      </c>
    </row>
    <row r="8" spans="1:18" ht="18" customHeight="1" thickBot="1" x14ac:dyDescent="0.3">
      <c r="A8" s="31">
        <v>4</v>
      </c>
      <c r="B8" s="105" t="s">
        <v>55</v>
      </c>
      <c r="C8" s="124" t="s">
        <v>14</v>
      </c>
      <c r="D8" s="81">
        <f t="shared" si="0"/>
        <v>4</v>
      </c>
      <c r="E8" s="89" t="s">
        <v>13</v>
      </c>
      <c r="F8" s="84">
        <f t="shared" si="1"/>
        <v>5</v>
      </c>
      <c r="G8" s="89" t="s">
        <v>13</v>
      </c>
      <c r="H8" s="81">
        <f t="shared" si="2"/>
        <v>5</v>
      </c>
      <c r="I8" s="89" t="s">
        <v>14</v>
      </c>
      <c r="J8" s="109">
        <f t="shared" si="3"/>
        <v>4</v>
      </c>
      <c r="K8" s="89" t="s">
        <v>13</v>
      </c>
      <c r="L8" s="109">
        <f t="shared" si="3"/>
        <v>5</v>
      </c>
      <c r="M8" s="89" t="s">
        <v>15</v>
      </c>
      <c r="N8" s="109">
        <f t="shared" si="3"/>
        <v>3</v>
      </c>
      <c r="O8" s="89" t="s">
        <v>14</v>
      </c>
      <c r="P8" s="2">
        <f t="shared" si="4"/>
        <v>4</v>
      </c>
      <c r="Q8" s="3">
        <v>4</v>
      </c>
      <c r="R8" s="3">
        <v>3</v>
      </c>
    </row>
    <row r="9" spans="1:18" ht="18" customHeight="1" x14ac:dyDescent="0.25">
      <c r="A9" s="25">
        <v>5</v>
      </c>
      <c r="B9" s="119" t="s">
        <v>56</v>
      </c>
      <c r="C9" s="125" t="s">
        <v>34</v>
      </c>
      <c r="D9" s="46">
        <f t="shared" si="0"/>
        <v>2</v>
      </c>
      <c r="E9" s="90" t="s">
        <v>34</v>
      </c>
      <c r="F9" s="75">
        <f t="shared" si="1"/>
        <v>2</v>
      </c>
      <c r="G9" s="90" t="s">
        <v>13</v>
      </c>
      <c r="H9" s="46">
        <f t="shared" si="2"/>
        <v>5</v>
      </c>
      <c r="I9" s="90" t="s">
        <v>15</v>
      </c>
      <c r="J9" s="109">
        <f t="shared" si="3"/>
        <v>3</v>
      </c>
      <c r="K9" s="90" t="s">
        <v>15</v>
      </c>
      <c r="L9" s="109">
        <f t="shared" si="3"/>
        <v>3</v>
      </c>
      <c r="M9" s="90" t="s">
        <v>15</v>
      </c>
      <c r="N9" s="109">
        <f t="shared" si="3"/>
        <v>3</v>
      </c>
      <c r="O9" s="90" t="s">
        <v>14</v>
      </c>
      <c r="P9" s="2">
        <f t="shared" si="4"/>
        <v>4</v>
      </c>
      <c r="Q9" s="3">
        <v>4</v>
      </c>
      <c r="R9" s="3">
        <v>3</v>
      </c>
    </row>
    <row r="10" spans="1:18" ht="18" customHeight="1" x14ac:dyDescent="0.25">
      <c r="A10" s="27">
        <v>6</v>
      </c>
      <c r="B10" s="104" t="s">
        <v>57</v>
      </c>
      <c r="C10" s="123" t="s">
        <v>34</v>
      </c>
      <c r="D10" s="22">
        <f t="shared" si="0"/>
        <v>2</v>
      </c>
      <c r="E10" s="88" t="s">
        <v>34</v>
      </c>
      <c r="F10" s="73">
        <f t="shared" si="1"/>
        <v>2</v>
      </c>
      <c r="G10" s="88" t="s">
        <v>14</v>
      </c>
      <c r="H10" s="22">
        <f t="shared" si="2"/>
        <v>4</v>
      </c>
      <c r="I10" s="88" t="s">
        <v>15</v>
      </c>
      <c r="J10" s="109">
        <f t="shared" si="3"/>
        <v>3</v>
      </c>
      <c r="K10" s="88" t="s">
        <v>15</v>
      </c>
      <c r="L10" s="109">
        <f t="shared" si="3"/>
        <v>3</v>
      </c>
      <c r="M10" s="88" t="s">
        <v>34</v>
      </c>
      <c r="N10" s="109">
        <f t="shared" si="3"/>
        <v>2</v>
      </c>
      <c r="O10" s="88" t="s">
        <v>34</v>
      </c>
      <c r="P10" s="2">
        <f t="shared" si="4"/>
        <v>2</v>
      </c>
      <c r="Q10" s="3">
        <v>4</v>
      </c>
      <c r="R10" s="3">
        <v>3</v>
      </c>
    </row>
    <row r="11" spans="1:18" ht="18" customHeight="1" thickBot="1" x14ac:dyDescent="0.3">
      <c r="A11" s="28">
        <v>7</v>
      </c>
      <c r="B11" s="120" t="s">
        <v>58</v>
      </c>
      <c r="C11" s="126" t="s">
        <v>34</v>
      </c>
      <c r="D11" s="47">
        <f t="shared" si="0"/>
        <v>2</v>
      </c>
      <c r="E11" s="91" t="s">
        <v>34</v>
      </c>
      <c r="F11" s="74">
        <f t="shared" si="1"/>
        <v>2</v>
      </c>
      <c r="G11" s="91" t="s">
        <v>13</v>
      </c>
      <c r="H11" s="47">
        <f t="shared" si="2"/>
        <v>5</v>
      </c>
      <c r="I11" s="91" t="s">
        <v>15</v>
      </c>
      <c r="J11" s="109">
        <f t="shared" si="3"/>
        <v>3</v>
      </c>
      <c r="K11" s="91" t="s">
        <v>14</v>
      </c>
      <c r="L11" s="109">
        <f t="shared" si="3"/>
        <v>4</v>
      </c>
      <c r="M11" s="91" t="s">
        <v>34</v>
      </c>
      <c r="N11" s="109">
        <f t="shared" si="3"/>
        <v>2</v>
      </c>
      <c r="O11" s="91" t="s">
        <v>34</v>
      </c>
      <c r="P11" s="2">
        <f t="shared" si="4"/>
        <v>2</v>
      </c>
      <c r="Q11" s="3">
        <v>4</v>
      </c>
      <c r="R11" s="3">
        <v>3</v>
      </c>
    </row>
    <row r="12" spans="1:18" ht="18" customHeight="1" x14ac:dyDescent="0.25">
      <c r="A12" s="30">
        <v>8</v>
      </c>
      <c r="B12" s="103" t="s">
        <v>59</v>
      </c>
      <c r="C12" s="122" t="s">
        <v>13</v>
      </c>
      <c r="D12" s="45">
        <f t="shared" si="0"/>
        <v>5</v>
      </c>
      <c r="E12" s="87" t="s">
        <v>34</v>
      </c>
      <c r="F12" s="72">
        <f t="shared" si="1"/>
        <v>2</v>
      </c>
      <c r="G12" s="87" t="s">
        <v>34</v>
      </c>
      <c r="H12" s="45">
        <f t="shared" si="2"/>
        <v>2</v>
      </c>
      <c r="I12" s="87" t="s">
        <v>14</v>
      </c>
      <c r="J12" s="109">
        <f t="shared" si="3"/>
        <v>4</v>
      </c>
      <c r="K12" s="87" t="s">
        <v>15</v>
      </c>
      <c r="L12" s="109">
        <f t="shared" si="3"/>
        <v>3</v>
      </c>
      <c r="M12" s="87" t="s">
        <v>34</v>
      </c>
      <c r="N12" s="109">
        <f t="shared" si="3"/>
        <v>2</v>
      </c>
      <c r="O12" s="87" t="s">
        <v>15</v>
      </c>
      <c r="P12" s="2">
        <f t="shared" si="4"/>
        <v>3</v>
      </c>
      <c r="Q12" s="3">
        <v>4</v>
      </c>
      <c r="R12" s="3">
        <v>3</v>
      </c>
    </row>
    <row r="13" spans="1:18" ht="18" customHeight="1" x14ac:dyDescent="0.25">
      <c r="A13" s="27">
        <v>9</v>
      </c>
      <c r="B13" s="104" t="s">
        <v>60</v>
      </c>
      <c r="C13" s="123" t="s">
        <v>34</v>
      </c>
      <c r="D13" s="22">
        <f t="shared" si="0"/>
        <v>2</v>
      </c>
      <c r="E13" s="88" t="s">
        <v>34</v>
      </c>
      <c r="F13" s="73">
        <f t="shared" si="1"/>
        <v>2</v>
      </c>
      <c r="G13" s="88" t="s">
        <v>34</v>
      </c>
      <c r="H13" s="22">
        <f t="shared" si="2"/>
        <v>2</v>
      </c>
      <c r="I13" s="88" t="s">
        <v>34</v>
      </c>
      <c r="J13" s="109">
        <f t="shared" si="3"/>
        <v>2</v>
      </c>
      <c r="K13" s="88" t="s">
        <v>34</v>
      </c>
      <c r="L13" s="109">
        <f t="shared" si="3"/>
        <v>2</v>
      </c>
      <c r="M13" s="88" t="s">
        <v>34</v>
      </c>
      <c r="N13" s="109">
        <f t="shared" si="3"/>
        <v>2</v>
      </c>
      <c r="O13" s="88" t="s">
        <v>34</v>
      </c>
      <c r="P13" s="2">
        <f t="shared" si="4"/>
        <v>2</v>
      </c>
      <c r="Q13" s="3">
        <v>4</v>
      </c>
      <c r="R13" s="3">
        <v>3</v>
      </c>
    </row>
    <row r="14" spans="1:18" ht="18" customHeight="1" thickBot="1" x14ac:dyDescent="0.3">
      <c r="A14" s="28">
        <v>10</v>
      </c>
      <c r="B14" s="120" t="s">
        <v>61</v>
      </c>
      <c r="C14" s="126" t="s">
        <v>34</v>
      </c>
      <c r="D14" s="81">
        <f t="shared" si="0"/>
        <v>2</v>
      </c>
      <c r="E14" s="89" t="s">
        <v>34</v>
      </c>
      <c r="F14" s="84">
        <f t="shared" si="1"/>
        <v>2</v>
      </c>
      <c r="G14" s="89" t="s">
        <v>34</v>
      </c>
      <c r="H14" s="81">
        <f t="shared" si="2"/>
        <v>2</v>
      </c>
      <c r="I14" s="89" t="s">
        <v>34</v>
      </c>
      <c r="J14" s="111">
        <f t="shared" si="3"/>
        <v>2</v>
      </c>
      <c r="K14" s="91" t="s">
        <v>34</v>
      </c>
      <c r="L14" s="111">
        <f t="shared" si="3"/>
        <v>2</v>
      </c>
      <c r="M14" s="91" t="s">
        <v>34</v>
      </c>
      <c r="N14" s="111">
        <f t="shared" si="3"/>
        <v>2</v>
      </c>
      <c r="O14" s="91" t="s">
        <v>34</v>
      </c>
      <c r="P14" s="8">
        <f t="shared" si="4"/>
        <v>2</v>
      </c>
      <c r="Q14" s="3">
        <v>4</v>
      </c>
      <c r="R14" s="3">
        <v>3</v>
      </c>
    </row>
    <row r="15" spans="1:18" ht="21.95" customHeight="1" thickBot="1" x14ac:dyDescent="0.3">
      <c r="A15" s="32"/>
      <c r="B15" s="86" t="s">
        <v>37</v>
      </c>
      <c r="C15" s="127" t="str">
        <f>IF(C26&gt;=3.5,"A",IF(C26&gt;=2.5,"B",IF(C26&gt;=1.5,"C","D")))</f>
        <v>C</v>
      </c>
      <c r="D15" s="92"/>
      <c r="E15" s="127" t="str">
        <f>IF(E26&gt;=3.5,"A",IF(E26&gt;=2.5,"B",IF(E26&gt;=1.5,"C","D")))</f>
        <v>C</v>
      </c>
      <c r="F15" s="93"/>
      <c r="G15" s="127" t="str">
        <f>IF(G26&gt;=3.5,"A",IF(G26&gt;=2.5,"B",IF(G26&gt;=1.5,"C","D")))</f>
        <v>C</v>
      </c>
      <c r="H15" s="94"/>
      <c r="I15" s="127" t="str">
        <f>IF(I26&gt;=3.5,"A",IF(I26&gt;=2.5,"B",IF(I26&gt;=1.5,"C","D")))</f>
        <v>C</v>
      </c>
      <c r="J15" s="112"/>
      <c r="K15" s="114" t="str">
        <f>IF(K26&gt;=3.5,"A",IF(K26&gt;=2.5,"B",IF(K26&gt;=1.5,"C","D")))</f>
        <v>C</v>
      </c>
      <c r="L15" s="117"/>
      <c r="M15" s="114" t="str">
        <f>IF(M26&gt;=3.5,"A",IF(M26&gt;=2.5,"B",IF(M26&gt;=1.5,"C","D")))</f>
        <v>C</v>
      </c>
      <c r="N15" s="117"/>
      <c r="O15" s="114" t="str">
        <f>IF(O26&gt;=3.5,"A",IF(O26&gt;=2.5,"B",IF(O26&gt;=1.5,"C","D")))</f>
        <v>C</v>
      </c>
      <c r="P15" s="304"/>
      <c r="Q15" s="3"/>
      <c r="R15" s="3"/>
    </row>
    <row r="16" spans="1:18" ht="0.95" customHeight="1" x14ac:dyDescent="0.25">
      <c r="A16" s="48"/>
      <c r="B16" s="83" t="s">
        <v>25</v>
      </c>
      <c r="C16" s="53">
        <f t="shared" ref="C16:C25" si="5">IF(C5="A",4.2,IF(C5="B",2.5,IF(C5="C",2,1)))</f>
        <v>2.5</v>
      </c>
      <c r="D16" s="53"/>
      <c r="E16" s="53">
        <f t="shared" ref="E16:E25" si="6">IF(E5="A",4.2,IF(E5="B",2.5,IF(E5="C",2,1)))</f>
        <v>2</v>
      </c>
      <c r="F16" s="53"/>
      <c r="G16" s="53">
        <f t="shared" ref="G16:G25" si="7">IF(G5="A",4.2,IF(G5="B",2.5,IF(G5="C",2,1)))</f>
        <v>2</v>
      </c>
      <c r="H16" s="53"/>
      <c r="I16" s="53">
        <f t="shared" ref="I16:I25" si="8">IF(I5="A",4.2,IF(I5="B",2.5,IF(I5="C",2,1)))</f>
        <v>2</v>
      </c>
      <c r="J16" s="3"/>
      <c r="K16" s="41">
        <f t="shared" ref="K16" si="9">IF(K5="A",4.2,IF(K5="B",2.5,IF(K5="C",2,1)))</f>
        <v>2.5</v>
      </c>
      <c r="L16" s="3"/>
      <c r="M16" s="41">
        <f t="shared" ref="M16:O16" si="10">IF(M5="A",4.2,IF(M5="B",2.5,IF(M5="C",2,1)))</f>
        <v>2.5</v>
      </c>
      <c r="N16" s="3"/>
      <c r="O16" s="41">
        <f t="shared" si="10"/>
        <v>2.5</v>
      </c>
      <c r="P16" s="3"/>
      <c r="Q16" s="3"/>
      <c r="R16" s="3"/>
    </row>
    <row r="17" spans="1:18" ht="0.95" customHeight="1" x14ac:dyDescent="0.25">
      <c r="A17" s="48"/>
      <c r="B17" s="83" t="s">
        <v>26</v>
      </c>
      <c r="C17" s="53">
        <f t="shared" si="5"/>
        <v>2.5</v>
      </c>
      <c r="D17" s="53"/>
      <c r="E17" s="53">
        <f t="shared" si="6"/>
        <v>4.2</v>
      </c>
      <c r="F17" s="53"/>
      <c r="G17" s="53">
        <f t="shared" si="7"/>
        <v>2.5</v>
      </c>
      <c r="H17" s="53"/>
      <c r="I17" s="53">
        <f t="shared" si="8"/>
        <v>2.5</v>
      </c>
      <c r="J17" s="3"/>
      <c r="K17" s="41">
        <f t="shared" ref="K17" si="11">IF(K6="A",4.2,IF(K6="B",2.5,IF(K6="C",2,1)))</f>
        <v>4.2</v>
      </c>
      <c r="L17" s="3"/>
      <c r="M17" s="41">
        <f t="shared" ref="M17:O17" si="12">IF(M6="A",4.2,IF(M6="B",2.5,IF(M6="C",2,1)))</f>
        <v>2.5</v>
      </c>
      <c r="N17" s="3"/>
      <c r="O17" s="41">
        <f t="shared" si="12"/>
        <v>2.5</v>
      </c>
      <c r="P17" s="3"/>
      <c r="Q17" s="3"/>
      <c r="R17" s="3"/>
    </row>
    <row r="18" spans="1:18" ht="0.95" customHeight="1" x14ac:dyDescent="0.25">
      <c r="A18" s="48"/>
      <c r="B18" s="83" t="s">
        <v>27</v>
      </c>
      <c r="C18" s="53">
        <f t="shared" si="5"/>
        <v>2.5</v>
      </c>
      <c r="D18" s="53"/>
      <c r="E18" s="53">
        <f t="shared" si="6"/>
        <v>2</v>
      </c>
      <c r="F18" s="53"/>
      <c r="G18" s="53">
        <f t="shared" si="7"/>
        <v>2</v>
      </c>
      <c r="H18" s="53"/>
      <c r="I18" s="53">
        <f t="shared" si="8"/>
        <v>2</v>
      </c>
      <c r="J18" s="3"/>
      <c r="K18" s="41">
        <f t="shared" ref="K18" si="13">IF(K7="A",4.2,IF(K7="B",2.5,IF(K7="C",2,1)))</f>
        <v>2</v>
      </c>
      <c r="L18" s="3"/>
      <c r="M18" s="41">
        <f t="shared" ref="M18:O18" si="14">IF(M7="A",4.2,IF(M7="B",2.5,IF(M7="C",2,1)))</f>
        <v>1</v>
      </c>
      <c r="N18" s="3"/>
      <c r="O18" s="41">
        <f t="shared" si="14"/>
        <v>1</v>
      </c>
      <c r="P18" s="3"/>
      <c r="Q18" s="3"/>
      <c r="R18" s="3"/>
    </row>
    <row r="19" spans="1:18" ht="0.95" customHeight="1" x14ac:dyDescent="0.25">
      <c r="A19" s="48"/>
      <c r="B19" s="83" t="s">
        <v>28</v>
      </c>
      <c r="C19" s="53">
        <f t="shared" si="5"/>
        <v>2.5</v>
      </c>
      <c r="D19" s="53"/>
      <c r="E19" s="53">
        <f t="shared" si="6"/>
        <v>4.2</v>
      </c>
      <c r="F19" s="53"/>
      <c r="G19" s="53">
        <f t="shared" si="7"/>
        <v>4.2</v>
      </c>
      <c r="H19" s="53"/>
      <c r="I19" s="53">
        <f t="shared" si="8"/>
        <v>2.5</v>
      </c>
      <c r="J19" s="3"/>
      <c r="K19" s="41">
        <f t="shared" ref="K19" si="15">IF(K8="A",4.2,IF(K8="B",2.5,IF(K8="C",2,1)))</f>
        <v>4.2</v>
      </c>
      <c r="L19" s="3"/>
      <c r="M19" s="41">
        <f t="shared" ref="M19:O19" si="16">IF(M8="A",4.2,IF(M8="B",2.5,IF(M8="C",2,1)))</f>
        <v>2</v>
      </c>
      <c r="N19" s="3"/>
      <c r="O19" s="41">
        <f t="shared" si="16"/>
        <v>2.5</v>
      </c>
      <c r="P19" s="3"/>
      <c r="Q19" s="3"/>
      <c r="R19" s="3"/>
    </row>
    <row r="20" spans="1:18" ht="0.95" customHeight="1" x14ac:dyDescent="0.25">
      <c r="A20" s="48"/>
      <c r="B20" s="83" t="s">
        <v>29</v>
      </c>
      <c r="C20" s="53">
        <f t="shared" si="5"/>
        <v>1</v>
      </c>
      <c r="D20" s="53"/>
      <c r="E20" s="53">
        <f t="shared" si="6"/>
        <v>1</v>
      </c>
      <c r="F20" s="53"/>
      <c r="G20" s="53">
        <f t="shared" si="7"/>
        <v>4.2</v>
      </c>
      <c r="H20" s="53"/>
      <c r="I20" s="53">
        <f t="shared" si="8"/>
        <v>2</v>
      </c>
      <c r="J20" s="3"/>
      <c r="K20" s="41">
        <f t="shared" ref="K20" si="17">IF(K9="A",4.2,IF(K9="B",2.5,IF(K9="C",2,1)))</f>
        <v>2</v>
      </c>
      <c r="L20" s="3"/>
      <c r="M20" s="41">
        <f t="shared" ref="M20:O20" si="18">IF(M9="A",4.2,IF(M9="B",2.5,IF(M9="C",2,1)))</f>
        <v>2</v>
      </c>
      <c r="N20" s="3"/>
      <c r="O20" s="41">
        <f t="shared" si="18"/>
        <v>2.5</v>
      </c>
      <c r="P20" s="3"/>
      <c r="Q20" s="3"/>
      <c r="R20" s="3"/>
    </row>
    <row r="21" spans="1:18" ht="0.95" customHeight="1" x14ac:dyDescent="0.25">
      <c r="A21" s="48"/>
      <c r="B21" s="83" t="s">
        <v>69</v>
      </c>
      <c r="C21" s="53">
        <f t="shared" si="5"/>
        <v>1</v>
      </c>
      <c r="D21" s="53"/>
      <c r="E21" s="53">
        <f t="shared" si="6"/>
        <v>1</v>
      </c>
      <c r="F21" s="53"/>
      <c r="G21" s="53">
        <f t="shared" si="7"/>
        <v>2.5</v>
      </c>
      <c r="H21" s="53"/>
      <c r="I21" s="53">
        <f t="shared" si="8"/>
        <v>2</v>
      </c>
      <c r="J21" s="3"/>
      <c r="K21" s="41">
        <f t="shared" ref="K21" si="19">IF(K10="A",4.2,IF(K10="B",2.5,IF(K10="C",2,1)))</f>
        <v>2</v>
      </c>
      <c r="L21" s="3"/>
      <c r="M21" s="41">
        <f t="shared" ref="M21:O21" si="20">IF(M10="A",4.2,IF(M10="B",2.5,IF(M10="C",2,1)))</f>
        <v>1</v>
      </c>
      <c r="N21" s="3"/>
      <c r="O21" s="41">
        <f t="shared" si="20"/>
        <v>1</v>
      </c>
      <c r="P21" s="3"/>
      <c r="Q21" s="3"/>
      <c r="R21" s="3"/>
    </row>
    <row r="22" spans="1:18" ht="0.95" customHeight="1" x14ac:dyDescent="0.25">
      <c r="A22" s="48"/>
      <c r="B22" s="83" t="s">
        <v>70</v>
      </c>
      <c r="C22" s="53">
        <f t="shared" si="5"/>
        <v>1</v>
      </c>
      <c r="D22" s="53"/>
      <c r="E22" s="53">
        <f t="shared" si="6"/>
        <v>1</v>
      </c>
      <c r="F22" s="53"/>
      <c r="G22" s="53">
        <f t="shared" si="7"/>
        <v>4.2</v>
      </c>
      <c r="H22" s="53"/>
      <c r="I22" s="53">
        <f t="shared" si="8"/>
        <v>2</v>
      </c>
      <c r="J22" s="3"/>
      <c r="K22" s="41">
        <f t="shared" ref="K22" si="21">IF(K11="A",4.2,IF(K11="B",2.5,IF(K11="C",2,1)))</f>
        <v>2.5</v>
      </c>
      <c r="L22" s="3"/>
      <c r="M22" s="41">
        <f t="shared" ref="M22:O22" si="22">IF(M11="A",4.2,IF(M11="B",2.5,IF(M11="C",2,1)))</f>
        <v>1</v>
      </c>
      <c r="N22" s="3"/>
      <c r="O22" s="41">
        <f t="shared" si="22"/>
        <v>1</v>
      </c>
      <c r="P22" s="3"/>
      <c r="Q22" s="3"/>
      <c r="R22" s="3"/>
    </row>
    <row r="23" spans="1:18" ht="0.95" customHeight="1" x14ac:dyDescent="0.25">
      <c r="A23" s="48"/>
      <c r="B23" s="83" t="s">
        <v>71</v>
      </c>
      <c r="C23" s="53">
        <f t="shared" si="5"/>
        <v>4.2</v>
      </c>
      <c r="D23" s="53"/>
      <c r="E23" s="53">
        <f t="shared" si="6"/>
        <v>1</v>
      </c>
      <c r="F23" s="53"/>
      <c r="G23" s="53">
        <f t="shared" si="7"/>
        <v>1</v>
      </c>
      <c r="H23" s="53"/>
      <c r="I23" s="53">
        <f t="shared" si="8"/>
        <v>2.5</v>
      </c>
      <c r="J23" s="3"/>
      <c r="K23" s="41">
        <f t="shared" ref="K23" si="23">IF(K12="A",4.2,IF(K12="B",2.5,IF(K12="C",2,1)))</f>
        <v>2</v>
      </c>
      <c r="L23" s="3"/>
      <c r="M23" s="41">
        <f t="shared" ref="M23:O23" si="24">IF(M12="A",4.2,IF(M12="B",2.5,IF(M12="C",2,1)))</f>
        <v>1</v>
      </c>
      <c r="N23" s="3"/>
      <c r="O23" s="41">
        <f t="shared" si="24"/>
        <v>2</v>
      </c>
      <c r="P23" s="3"/>
      <c r="Q23" s="3"/>
      <c r="R23" s="3"/>
    </row>
    <row r="24" spans="1:18" ht="0.95" customHeight="1" x14ac:dyDescent="0.25">
      <c r="A24" s="48"/>
      <c r="B24" s="83" t="s">
        <v>72</v>
      </c>
      <c r="C24" s="53">
        <f t="shared" si="5"/>
        <v>1</v>
      </c>
      <c r="D24" s="53"/>
      <c r="E24" s="53">
        <f t="shared" si="6"/>
        <v>1</v>
      </c>
      <c r="F24" s="53"/>
      <c r="G24" s="53">
        <f t="shared" si="7"/>
        <v>1</v>
      </c>
      <c r="H24" s="53"/>
      <c r="I24" s="53">
        <f t="shared" si="8"/>
        <v>1</v>
      </c>
      <c r="J24" s="3"/>
      <c r="K24" s="41">
        <f t="shared" ref="K24" si="25">IF(K13="A",4.2,IF(K13="B",2.5,IF(K13="C",2,1)))</f>
        <v>1</v>
      </c>
      <c r="L24" s="3"/>
      <c r="M24" s="41">
        <f t="shared" ref="M24:O24" si="26">IF(M13="A",4.2,IF(M13="B",2.5,IF(M13="C",2,1)))</f>
        <v>1</v>
      </c>
      <c r="N24" s="3"/>
      <c r="O24" s="41">
        <f t="shared" si="26"/>
        <v>1</v>
      </c>
      <c r="P24" s="3"/>
      <c r="Q24" s="3"/>
      <c r="R24" s="3"/>
    </row>
    <row r="25" spans="1:18" ht="0.95" customHeight="1" x14ac:dyDescent="0.25">
      <c r="A25" s="48"/>
      <c r="B25" s="83" t="s">
        <v>73</v>
      </c>
      <c r="C25" s="53">
        <f t="shared" si="5"/>
        <v>1</v>
      </c>
      <c r="D25" s="53"/>
      <c r="E25" s="53">
        <f t="shared" si="6"/>
        <v>1</v>
      </c>
      <c r="F25" s="53"/>
      <c r="G25" s="53">
        <f t="shared" si="7"/>
        <v>1</v>
      </c>
      <c r="H25" s="53"/>
      <c r="I25" s="53">
        <f t="shared" si="8"/>
        <v>1</v>
      </c>
      <c r="J25" s="3"/>
      <c r="K25" s="41">
        <f t="shared" ref="K25" si="27">IF(K14="A",4.2,IF(K14="B",2.5,IF(K14="C",2,1)))</f>
        <v>1</v>
      </c>
      <c r="L25" s="3"/>
      <c r="M25" s="41">
        <f t="shared" ref="M25:O25" si="28">IF(M14="A",4.2,IF(M14="B",2.5,IF(M14="C",2,1)))</f>
        <v>1</v>
      </c>
      <c r="N25" s="3"/>
      <c r="O25" s="41">
        <f t="shared" si="28"/>
        <v>1</v>
      </c>
      <c r="P25" s="3"/>
      <c r="Q25" s="3"/>
      <c r="R25" s="3"/>
    </row>
    <row r="26" spans="1:18" ht="0.95" customHeight="1" x14ac:dyDescent="0.25">
      <c r="A26" s="48"/>
      <c r="B26" s="83" t="s">
        <v>30</v>
      </c>
      <c r="C26" s="54">
        <f>AVERAGE(C16:C25)</f>
        <v>1.92</v>
      </c>
      <c r="D26" s="54"/>
      <c r="E26" s="54">
        <f>AVERAGE(E16:E25)</f>
        <v>1.8399999999999999</v>
      </c>
      <c r="F26" s="54"/>
      <c r="G26" s="54">
        <f>AVERAGE(G16:G25)</f>
        <v>2.46</v>
      </c>
      <c r="H26" s="82"/>
      <c r="I26" s="54">
        <f>AVERAGE(I16:I25)</f>
        <v>1.95</v>
      </c>
      <c r="J26" s="3"/>
      <c r="K26" s="52">
        <f>AVERAGE(K16:K25)</f>
        <v>2.34</v>
      </c>
      <c r="L26" s="3"/>
      <c r="M26" s="52">
        <f>AVERAGE(M16:M25)</f>
        <v>1.5</v>
      </c>
      <c r="N26" s="3"/>
      <c r="O26" s="52">
        <f>AVERAGE(O16:O25)</f>
        <v>1.7</v>
      </c>
      <c r="P26" s="3"/>
      <c r="Q26" s="3"/>
      <c r="R26" s="3"/>
    </row>
    <row r="27" spans="1:18" ht="15" customHeight="1" x14ac:dyDescent="0.25">
      <c r="A27" s="15" t="s">
        <v>13</v>
      </c>
      <c r="B27" s="16" t="s">
        <v>31</v>
      </c>
    </row>
    <row r="28" spans="1:18" ht="15" customHeight="1" x14ac:dyDescent="0.25">
      <c r="A28" s="17" t="s">
        <v>14</v>
      </c>
      <c r="B28" s="16" t="s">
        <v>33</v>
      </c>
    </row>
    <row r="29" spans="1:18" ht="15" customHeight="1" x14ac:dyDescent="0.25">
      <c r="A29" s="18" t="s">
        <v>15</v>
      </c>
      <c r="B29" s="16" t="s">
        <v>32</v>
      </c>
    </row>
    <row r="30" spans="1:18" ht="15" customHeight="1" x14ac:dyDescent="0.25">
      <c r="A30" s="19" t="s">
        <v>34</v>
      </c>
      <c r="B30" s="16" t="s">
        <v>35</v>
      </c>
    </row>
    <row r="33" spans="22:22" x14ac:dyDescent="0.25">
      <c r="V33" s="14"/>
    </row>
    <row r="34" spans="22:22" x14ac:dyDescent="0.25">
      <c r="V34" s="14"/>
    </row>
  </sheetData>
  <mergeCells count="1">
    <mergeCell ref="A1:C1"/>
  </mergeCells>
  <conditionalFormatting sqref="E5:E26">
    <cfRule type="cellIs" dxfId="27" priority="21" operator="equal">
      <formula>"A"</formula>
    </cfRule>
    <cfRule type="cellIs" dxfId="26" priority="22" operator="equal">
      <formula>"B"</formula>
    </cfRule>
    <cfRule type="cellIs" dxfId="25" priority="23" operator="equal">
      <formula>"C"</formula>
    </cfRule>
    <cfRule type="cellIs" dxfId="24" priority="24" operator="equal">
      <formula>"D"</formula>
    </cfRule>
  </conditionalFormatting>
  <conditionalFormatting sqref="C5:C26">
    <cfRule type="cellIs" dxfId="23" priority="25" operator="equal">
      <formula>"A"</formula>
    </cfRule>
    <cfRule type="cellIs" dxfId="22" priority="26" operator="equal">
      <formula>"B"</formula>
    </cfRule>
    <cfRule type="cellIs" dxfId="21" priority="27" operator="equal">
      <formula>"C"</formula>
    </cfRule>
    <cfRule type="cellIs" dxfId="20" priority="28" operator="equal">
      <formula>"D"</formula>
    </cfRule>
  </conditionalFormatting>
  <conditionalFormatting sqref="G5:G26">
    <cfRule type="cellIs" dxfId="19" priority="17" operator="equal">
      <formula>"A"</formula>
    </cfRule>
    <cfRule type="cellIs" dxfId="18" priority="18" operator="equal">
      <formula>"B"</formula>
    </cfRule>
    <cfRule type="cellIs" dxfId="17" priority="19" operator="equal">
      <formula>"C"</formula>
    </cfRule>
    <cfRule type="cellIs" dxfId="16" priority="20" operator="equal">
      <formula>"D"</formula>
    </cfRule>
  </conditionalFormatting>
  <conditionalFormatting sqref="I5:I26">
    <cfRule type="cellIs" dxfId="15" priority="13" operator="equal">
      <formula>"A"</formula>
    </cfRule>
    <cfRule type="cellIs" dxfId="14" priority="14" operator="equal">
      <formula>"B"</formula>
    </cfRule>
    <cfRule type="cellIs" dxfId="13" priority="15" operator="equal">
      <formula>"C"</formula>
    </cfRule>
    <cfRule type="cellIs" dxfId="12" priority="16" operator="equal">
      <formula>"D"</formula>
    </cfRule>
  </conditionalFormatting>
  <conditionalFormatting sqref="K5:K15">
    <cfRule type="cellIs" dxfId="11" priority="9" operator="equal">
      <formula>"A"</formula>
    </cfRule>
    <cfRule type="cellIs" dxfId="10" priority="10" operator="equal">
      <formula>"B"</formula>
    </cfRule>
    <cfRule type="cellIs" dxfId="9" priority="11" operator="equal">
      <formula>"C"</formula>
    </cfRule>
    <cfRule type="cellIs" dxfId="8" priority="12" operator="equal">
      <formula>"D"</formula>
    </cfRule>
  </conditionalFormatting>
  <conditionalFormatting sqref="M5:M15">
    <cfRule type="cellIs" dxfId="7" priority="5" operator="equal">
      <formula>"A"</formula>
    </cfRule>
    <cfRule type="cellIs" dxfId="6" priority="6" operator="equal">
      <formula>"B"</formula>
    </cfRule>
    <cfRule type="cellIs" dxfId="5" priority="7" operator="equal">
      <formula>"C"</formula>
    </cfRule>
    <cfRule type="cellIs" dxfId="4" priority="8" operator="equal">
      <formula>"D"</formula>
    </cfRule>
  </conditionalFormatting>
  <conditionalFormatting sqref="O5:O15">
    <cfRule type="cellIs" dxfId="3" priority="1" operator="equal">
      <formula>"A"</formula>
    </cfRule>
    <cfRule type="cellIs" dxfId="2" priority="2" operator="equal">
      <formula>"B"</formula>
    </cfRule>
    <cfRule type="cellIs" dxfId="1" priority="3" operator="equal">
      <formula>"C"</formula>
    </cfRule>
    <cfRule type="cellIs" dxfId="0" priority="4" operator="equal">
      <formula>"D"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Индексы по направлениям</vt:lpstr>
      <vt:lpstr>Индексы по обр. результатам</vt:lpstr>
      <vt:lpstr>Результаты 4-9-11</vt:lpstr>
      <vt:lpstr>Индексы по кадрам</vt:lpstr>
      <vt:lpstr>Индексы по инфраструктуре</vt:lpstr>
      <vt:lpstr>Индексы по партнёрству</vt:lpstr>
      <vt:lpstr>Индексы внеучебных достижений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2023-12-13T06:06:13Z</dcterms:modified>
</cp:coreProperties>
</file>